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kkidney-my.sharepoint.com/personal/kay_elson_ukkidney_org/Documents/KQIP/DAYLife/Shared Care/Mentoring Programme/Knowledge Hub uploads/28 april uploads/"/>
    </mc:Choice>
  </mc:AlternateContent>
  <xr:revisionPtr revIDLastSave="0" documentId="8_{918BD256-CB04-46E6-972B-7EBE0F57F28C}" xr6:coauthVersionLast="47" xr6:coauthVersionMax="47" xr10:uidLastSave="{00000000-0000-0000-0000-000000000000}"/>
  <bookViews>
    <workbookView xWindow="-110" yWindow="-110" windowWidth="19420" windowHeight="10300" tabRatio="861" firstSheet="1" activeTab="1" xr2:uid="{A3BFAE97-8D91-412C-905D-95BD7115ED98}"/>
  </bookViews>
  <sheets>
    <sheet name="Home" sheetId="12" r:id="rId1"/>
    <sheet name="EG" sheetId="1" r:id="rId2"/>
    <sheet name="EG Summary" sheetId="2" r:id="rId3"/>
  </sheets>
  <definedNames>
    <definedName name="_xlnm._FilterDatabase" localSheetId="1" hidden="1">EG!$Z$1:$Z$242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" i="1" l="1" a="1"/>
  <c r="Z3" i="1" s="1"/>
  <c r="AA3" i="1" s="1"/>
  <c r="AC3" i="1" s="1"/>
  <c r="AB3" i="1"/>
  <c r="AD3" i="1"/>
  <c r="AE3" i="1" s="1"/>
  <c r="AF3" i="1" s="1" a="1"/>
  <c r="AF3" i="1" s="1"/>
  <c r="Z4" i="1" a="1"/>
  <c r="Z4" i="1" s="1"/>
  <c r="AA4" i="1" s="1"/>
  <c r="AC4" i="1" s="1"/>
  <c r="AB4" i="1"/>
  <c r="AD4" i="1"/>
  <c r="AE4" i="1"/>
  <c r="AF4" i="1" s="1" a="1"/>
  <c r="AF4" i="1" s="1"/>
  <c r="Z5" i="1" a="1"/>
  <c r="Z5" i="1" s="1"/>
  <c r="AA5" i="1" s="1"/>
  <c r="AC5" i="1" s="1"/>
  <c r="AB5" i="1"/>
  <c r="AD5" i="1"/>
  <c r="AE5" i="1" s="1"/>
  <c r="AF5" i="1" s="1" a="1"/>
  <c r="AF5" i="1" s="1"/>
  <c r="Z6" i="1" a="1"/>
  <c r="Z6" i="1" s="1"/>
  <c r="AA6" i="1" s="1"/>
  <c r="AC6" i="1" s="1"/>
  <c r="AB6" i="1"/>
  <c r="AD6" i="1"/>
  <c r="AE6" i="1" s="1"/>
  <c r="AF6" i="1" s="1" a="1"/>
  <c r="AF6" i="1" s="1"/>
  <c r="Z7" i="1" a="1"/>
  <c r="Z7" i="1" s="1"/>
  <c r="AA7" i="1" s="1"/>
  <c r="AC7" i="1" s="1"/>
  <c r="AB7" i="1"/>
  <c r="AD7" i="1"/>
  <c r="Z8" i="1" a="1"/>
  <c r="Z8" i="1" s="1"/>
  <c r="AA8" i="1" s="1"/>
  <c r="AC8" i="1" s="1"/>
  <c r="AB8" i="1"/>
  <c r="AD8" i="1"/>
  <c r="AE8" i="1" s="1"/>
  <c r="AF8" i="1" s="1" a="1"/>
  <c r="AF8" i="1" s="1"/>
  <c r="Z9" i="1" a="1"/>
  <c r="Z9" i="1" s="1"/>
  <c r="AA9" i="1" s="1"/>
  <c r="AC9" i="1" s="1"/>
  <c r="AB9" i="1"/>
  <c r="AD9" i="1"/>
  <c r="AE9" i="1"/>
  <c r="AF9" i="1" s="1" a="1"/>
  <c r="AF9" i="1" s="1"/>
  <c r="Z10" i="1" a="1"/>
  <c r="Z10" i="1" s="1"/>
  <c r="AA10" i="1" s="1"/>
  <c r="AC10" i="1" s="1"/>
  <c r="AB10" i="1"/>
  <c r="AD10" i="1"/>
  <c r="AE10" i="1" s="1"/>
  <c r="AF10" i="1" s="1" a="1"/>
  <c r="AF10" i="1" s="1"/>
  <c r="Z11" i="1" a="1"/>
  <c r="Z11" i="1" s="1"/>
  <c r="AA11" i="1" s="1"/>
  <c r="AC11" i="1" s="1"/>
  <c r="AB11" i="1"/>
  <c r="AD11" i="1"/>
  <c r="AE11" i="1" s="1"/>
  <c r="AF11" i="1" s="1" a="1"/>
  <c r="AF11" i="1" s="1"/>
  <c r="Z12" i="1" a="1"/>
  <c r="Z12" i="1" s="1"/>
  <c r="AA12" i="1" s="1"/>
  <c r="AC12" i="1" s="1"/>
  <c r="AB12" i="1"/>
  <c r="AD12" i="1"/>
  <c r="AE12" i="1" s="1"/>
  <c r="AF12" i="1" s="1" a="1"/>
  <c r="AF12" i="1" s="1"/>
  <c r="AE7" i="1" l="1"/>
  <c r="AF7" i="1" s="1" a="1"/>
  <c r="AF7" i="1" s="1"/>
  <c r="H6" i="2" l="1"/>
  <c r="E15" i="2"/>
  <c r="I8" i="2" l="1"/>
  <c r="I12" i="2"/>
  <c r="G9" i="2"/>
  <c r="E8" i="2"/>
  <c r="I13" i="2"/>
  <c r="H7" i="2"/>
  <c r="G14" i="2"/>
  <c r="I14" i="2"/>
  <c r="H4" i="2"/>
  <c r="G15" i="2"/>
  <c r="F6" i="2"/>
  <c r="H9" i="2"/>
  <c r="F11" i="2"/>
  <c r="G13" i="2"/>
  <c r="F4" i="2"/>
  <c r="E12" i="2"/>
  <c r="H11" i="2"/>
  <c r="H8" i="2"/>
  <c r="F10" i="2"/>
  <c r="I7" i="2"/>
  <c r="H13" i="2"/>
  <c r="G4" i="2"/>
  <c r="F15" i="2"/>
  <c r="E7" i="2"/>
  <c r="F9" i="2"/>
  <c r="H10" i="2"/>
  <c r="F8" i="2"/>
  <c r="F5" i="2"/>
  <c r="E5" i="2"/>
  <c r="I5" i="2"/>
  <c r="H15" i="2"/>
  <c r="G6" i="2"/>
  <c r="I6" i="2"/>
  <c r="H12" i="2"/>
  <c r="G7" i="2"/>
  <c r="F14" i="2"/>
  <c r="I11" i="2"/>
  <c r="G8" i="2"/>
  <c r="E11" i="2"/>
  <c r="I4" i="2"/>
  <c r="H14" i="2"/>
  <c r="G5" i="2"/>
  <c r="F12" i="2"/>
  <c r="E4" i="2"/>
  <c r="F13" i="2"/>
  <c r="I9" i="2"/>
  <c r="G10" i="2"/>
  <c r="I10" i="2"/>
  <c r="G11" i="2"/>
  <c r="I15" i="2"/>
  <c r="H5" i="2"/>
  <c r="G12" i="2"/>
  <c r="F7" i="2"/>
  <c r="E6" i="2"/>
  <c r="E9" i="2"/>
  <c r="E10" i="2"/>
  <c r="E13" i="2"/>
  <c r="E14" i="2"/>
  <c r="J8" i="2" l="1"/>
  <c r="J9" i="2"/>
  <c r="J14" i="2"/>
  <c r="J6" i="2"/>
  <c r="J10" i="2"/>
  <c r="J13" i="2"/>
  <c r="J5" i="2"/>
  <c r="J7" i="2"/>
  <c r="J4" i="2"/>
  <c r="J11" i="2"/>
  <c r="J12" i="2"/>
  <c r="J1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<sst xmlns="http://schemas.openxmlformats.org/spreadsheetml/2006/main" count="118" uniqueCount="97">
  <si>
    <t>Welcome to the shared haemodialysis care data spreadsheets!</t>
  </si>
  <si>
    <t>When entering data:</t>
  </si>
  <si>
    <t>- Along the bottom of the Excel sheet is a series of tabs. Select the tab relating to your unit.</t>
  </si>
  <si>
    <t>- If adding a new patient, complete the appropriate columns as fully as you can. Do not input anything into columns Z onwards.</t>
  </si>
  <si>
    <t>- Patient fully competent at a particular task = 1</t>
  </si>
  <si>
    <t>- Patient is only partially competent or not at all competent = 0</t>
  </si>
  <si>
    <t>- The colour of each cell will change depending on whether a 1 or 0 is entered.</t>
  </si>
  <si>
    <t>- The competency dates need not be completely accurate, only as accurate as possible.</t>
  </si>
  <si>
    <t>- If you don't know the exact date, make an estimate. If you only know the month, enter the first day of that month.</t>
  </si>
  <si>
    <t>- e.g. December 2022 could be entered as 01/12/22, or as Dec-22</t>
  </si>
  <si>
    <t>- Every patient who has a competency must have a corresponding competency date, e.g. every patient with competency level 3 must have dates for levels 1, 2, and 3.</t>
  </si>
  <si>
    <t>- Be sure to update columns for patients who have been transplanted, moved to PD, moved out of area, or who have died.</t>
  </si>
  <si>
    <t>- It is important to leave cells blank if there is no information to enter. Do not write 'N/A' or anything else. E.g if a patient is not level 5 competent, leave that column blank.</t>
  </si>
  <si>
    <t>- Column AC automatically returns their current stage of shared care competency. This is used later in the Summary tab.</t>
  </si>
  <si>
    <t>The Summary Tabs</t>
  </si>
  <si>
    <t>- Each unit has a summary tab which automatically calculates the number of patients at each stage of competency per month.</t>
  </si>
  <si>
    <t>- It also removes patients from the count after they have been transplanted, moved to PD/out of area, or died.</t>
  </si>
  <si>
    <t>- These tabs don't require editing. DO NOT TOUCH THEM.</t>
  </si>
  <si>
    <t>Overall Summary:</t>
  </si>
  <si>
    <t>- This will pool data from the summary tabs to automatically calculate an overall picture of our shared care numbers, dates, and stage of competency.</t>
  </si>
  <si>
    <t>Stage 1 Competencies</t>
  </si>
  <si>
    <t>Stage 2 Competency</t>
  </si>
  <si>
    <t>Stage 3 Competencies</t>
  </si>
  <si>
    <t>Stage 4 Competency</t>
  </si>
  <si>
    <t>Stage 5 Competencies</t>
  </si>
  <si>
    <t>Optional Extra Info</t>
  </si>
  <si>
    <t>First Name</t>
  </si>
  <si>
    <t>Surname</t>
  </si>
  <si>
    <t>MRN</t>
  </si>
  <si>
    <t xml:space="preserve">Date stopped SHC </t>
  </si>
  <si>
    <t>Reason Stopped SHC (Transplanted, RIP, Moved etc)</t>
  </si>
  <si>
    <t>Measuring weight</t>
  </si>
  <si>
    <t>BP</t>
  </si>
  <si>
    <t xml:space="preserve">Washing hands </t>
  </si>
  <si>
    <t>Date Stage 1 Competent</t>
  </si>
  <si>
    <t>Preparing dressing pack</t>
  </si>
  <si>
    <t>Date Stage 2 Competent</t>
  </si>
  <si>
    <t>Lining the machine</t>
  </si>
  <si>
    <t>Priming</t>
  </si>
  <si>
    <t>Date Stage 3 Competent</t>
  </si>
  <si>
    <t>Programming the machine</t>
  </si>
  <si>
    <t>Date Stage 4 Competent</t>
  </si>
  <si>
    <t>Needling</t>
  </si>
  <si>
    <t>Preparing tesio line</t>
  </si>
  <si>
    <t>Connecting to the machine</t>
  </si>
  <si>
    <t>Disconnecting and completing HD</t>
  </si>
  <si>
    <t>Date Stage 5 Competent</t>
  </si>
  <si>
    <t>Giving Epo injections</t>
  </si>
  <si>
    <t>Caring during HD (responding to alarms)</t>
  </si>
  <si>
    <t>Applying pressure to needle site</t>
  </si>
  <si>
    <t xml:space="preserve">Interested in dialysing at home? </t>
  </si>
  <si>
    <t>Current Stage of Shared Care</t>
  </si>
  <si>
    <t>Current Stage of Shared Care Error Check Version</t>
  </si>
  <si>
    <t>Last Recorded Competency Date</t>
  </si>
  <si>
    <t>Status - in or out</t>
  </si>
  <si>
    <t>Left Program</t>
  </si>
  <si>
    <t>Last Recorded Date Before Exit</t>
  </si>
  <si>
    <t>Highest competency before leaving</t>
  </si>
  <si>
    <t>EXAMPLE</t>
  </si>
  <si>
    <t>One</t>
  </si>
  <si>
    <t>Transplanted</t>
  </si>
  <si>
    <t>No</t>
  </si>
  <si>
    <t>Two</t>
  </si>
  <si>
    <t>n/a</t>
  </si>
  <si>
    <t>Yes</t>
  </si>
  <si>
    <t>Three</t>
  </si>
  <si>
    <t>Four</t>
  </si>
  <si>
    <t>Five</t>
  </si>
  <si>
    <t>Moved</t>
  </si>
  <si>
    <t>Six</t>
  </si>
  <si>
    <t xml:space="preserve"> </t>
  </si>
  <si>
    <t>Seven</t>
  </si>
  <si>
    <t>Eight</t>
  </si>
  <si>
    <t>Maybe</t>
  </si>
  <si>
    <t>Nine</t>
  </si>
  <si>
    <t>Ten</t>
  </si>
  <si>
    <t>Year</t>
  </si>
  <si>
    <t>Month</t>
  </si>
  <si>
    <t>Month End Date</t>
  </si>
  <si>
    <t>Stage 1</t>
  </si>
  <si>
    <t>Stage 2</t>
  </si>
  <si>
    <t>Stage 3</t>
  </si>
  <si>
    <t>Stage 4</t>
  </si>
  <si>
    <t>Stage 5</t>
  </si>
  <si>
    <t>Cumulative 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</si>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</sst>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7" fontId="1" fillId="0" borderId="0" xfId="0" applyNumberFormat="1" applyFont="1" applyAlignment="1">
      <alignment horizontal="center" vertical="center" wrapText="1"/>
    </xf>
    <xf numFmtId="17" fontId="0" fillId="0" borderId="0" xfId="0" applyNumberFormat="1" applyAlignment="1">
      <alignment horizontal="center"/>
    </xf>
    <xf numFmtId="49" fontId="1" fillId="0" borderId="0" xfId="0" applyNumberFormat="1" applyFont="1"/>
    <xf numFmtId="49" fontId="0" fillId="0" borderId="0" xfId="0" applyNumberFormat="1"/>
    <xf numFmtId="1" fontId="1" fillId="2" borderId="0" xfId="0" applyNumberFormat="1" applyFont="1" applyFill="1" applyAlignment="1">
      <alignment horizontal="centerContinuous"/>
    </xf>
    <xf numFmtId="1" fontId="1" fillId="0" borderId="0" xfId="0" applyNumberFormat="1" applyFont="1" applyAlignment="1">
      <alignment horizontal="center"/>
    </xf>
    <xf numFmtId="1" fontId="1" fillId="3" borderId="0" xfId="0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Continuous"/>
    </xf>
    <xf numFmtId="1" fontId="1" fillId="5" borderId="0" xfId="0" applyNumberFormat="1" applyFont="1" applyFill="1" applyAlignment="1">
      <alignment horizontal="center"/>
    </xf>
    <xf numFmtId="1" fontId="1" fillId="6" borderId="0" xfId="0" applyNumberFormat="1" applyFont="1" applyFill="1" applyAlignment="1">
      <alignment horizontal="centerContinuous"/>
    </xf>
    <xf numFmtId="1" fontId="0" fillId="6" borderId="0" xfId="0" applyNumberFormat="1" applyFill="1" applyAlignment="1">
      <alignment horizontal="centerContinuous"/>
    </xf>
    <xf numFmtId="1" fontId="1" fillId="7" borderId="0" xfId="0" applyNumberFormat="1" applyFont="1" applyFill="1" applyAlignment="1">
      <alignment horizontal="centerContinuous"/>
    </xf>
    <xf numFmtId="1" fontId="0" fillId="7" borderId="0" xfId="0" applyNumberFormat="1" applyFill="1" applyAlignment="1">
      <alignment horizontal="centerContinuous"/>
    </xf>
    <xf numFmtId="1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C66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HW Run Chart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2652668416447944E-2"/>
          <c:y val="0.15319444444444447"/>
          <c:w val="0.90286351706036749"/>
          <c:h val="0.42650918635170604"/>
        </c:manualLayout>
      </c:layout>
      <c:lineChart>
        <c:grouping val="standard"/>
        <c:varyColors val="0"/>
        <c:ser>
          <c:idx val="0"/>
          <c:order val="0"/>
          <c:tx>
            <c:strRef>
              <c:f>'EG Summary'!$J$3</c:f>
              <c:strCache>
                <c:ptCount val="1"/>
                <c:pt idx="0">
                  <c:v>Cumulative 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'EG Summary'!$C$4:$C$6</c:f>
              <c:strCache>
                <c:ptCount val="3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</c:strCache>
            </c:strRef>
          </c:cat>
          <c:val>
            <c:numRef>
              <c:f>'EG Summary'!$J$4:$J$6</c:f>
              <c:numCache>
                <c:formatCode>0</c:formatCode>
                <c:ptCount val="3"/>
                <c:pt idx="0">
                  <c:v>2</c:v>
                </c:pt>
                <c:pt idx="1">
                  <c:v>4</c:v>
                </c:pt>
                <c:pt idx="2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D2-4BB9-823A-83D75DACC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3782048"/>
        <c:axId val="1304638912"/>
      </c:lineChart>
      <c:catAx>
        <c:axId val="119378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4638912"/>
        <c:crosses val="autoZero"/>
        <c:auto val="1"/>
        <c:lblAlgn val="ctr"/>
        <c:lblOffset val="100"/>
        <c:noMultiLvlLbl val="0"/>
      </c:catAx>
      <c:valAx>
        <c:axId val="1304638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3782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581023</xdr:colOff>
      <xdr:row>2</xdr:row>
      <xdr:rowOff>22412</xdr:rowOff>
    </xdr:from>
    <xdr:to>
      <xdr:col>24</xdr:col>
      <xdr:colOff>437028</xdr:colOff>
      <xdr:row>22</xdr:row>
      <xdr:rowOff>89648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AEABE22-5E28-6D13-5DE7-1ADD302A8B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C20A6-1298-43BE-A35D-D1CE28C7506B}">
  <sheetPr codeName="Sheet1"/>
  <dimension ref="B2:B24"/>
  <sheetViews>
    <sheetView workbookViewId="0"/>
  </sheetViews>
  <sheetFormatPr defaultRowHeight="14.5" x14ac:dyDescent="0.35"/>
  <cols>
    <col min="2" max="2" width="8.7265625" style="12"/>
  </cols>
  <sheetData>
    <row r="2" spans="2:2" x14ac:dyDescent="0.35">
      <c r="B2" s="11" t="s">
        <v>0</v>
      </c>
    </row>
    <row r="4" spans="2:2" x14ac:dyDescent="0.35">
      <c r="B4" s="11" t="s">
        <v>1</v>
      </c>
    </row>
    <row r="5" spans="2:2" x14ac:dyDescent="0.35">
      <c r="B5" s="12" t="s">
        <v>2</v>
      </c>
    </row>
    <row r="6" spans="2:2" x14ac:dyDescent="0.35">
      <c r="B6" s="12" t="s">
        <v>3</v>
      </c>
    </row>
    <row r="7" spans="2:2" x14ac:dyDescent="0.35">
      <c r="B7" s="12" t="s">
        <v>4</v>
      </c>
    </row>
    <row r="8" spans="2:2" x14ac:dyDescent="0.35">
      <c r="B8" s="12" t="s">
        <v>5</v>
      </c>
    </row>
    <row r="9" spans="2:2" x14ac:dyDescent="0.35">
      <c r="B9" s="12" t="s">
        <v>6</v>
      </c>
    </row>
    <row r="10" spans="2:2" x14ac:dyDescent="0.35">
      <c r="B10" s="12" t="s">
        <v>7</v>
      </c>
    </row>
    <row r="11" spans="2:2" x14ac:dyDescent="0.35">
      <c r="B11" s="12" t="s">
        <v>8</v>
      </c>
    </row>
    <row r="12" spans="2:2" x14ac:dyDescent="0.35">
      <c r="B12" s="12" t="s">
        <v>9</v>
      </c>
    </row>
    <row r="13" spans="2:2" x14ac:dyDescent="0.35">
      <c r="B13" s="12" t="s">
        <v>10</v>
      </c>
    </row>
    <row r="14" spans="2:2" x14ac:dyDescent="0.35">
      <c r="B14" s="12" t="s">
        <v>11</v>
      </c>
    </row>
    <row r="15" spans="2:2" x14ac:dyDescent="0.35">
      <c r="B15" s="12" t="s">
        <v>12</v>
      </c>
    </row>
    <row r="16" spans="2:2" x14ac:dyDescent="0.35">
      <c r="B16" s="12" t="s">
        <v>13</v>
      </c>
    </row>
    <row r="18" spans="2:2" x14ac:dyDescent="0.35">
      <c r="B18" s="11" t="s">
        <v>14</v>
      </c>
    </row>
    <row r="19" spans="2:2" x14ac:dyDescent="0.35">
      <c r="B19" s="12" t="s">
        <v>15</v>
      </c>
    </row>
    <row r="20" spans="2:2" x14ac:dyDescent="0.35">
      <c r="B20" s="12" t="s">
        <v>16</v>
      </c>
    </row>
    <row r="21" spans="2:2" x14ac:dyDescent="0.35">
      <c r="B21" s="12" t="s">
        <v>17</v>
      </c>
    </row>
    <row r="23" spans="2:2" x14ac:dyDescent="0.35">
      <c r="B23" s="11" t="s">
        <v>18</v>
      </c>
    </row>
    <row r="24" spans="2:2" x14ac:dyDescent="0.35">
      <c r="B24" s="1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9E450-C53B-48EC-A90B-C220DE7F9477}">
  <sheetPr codeName="Sheet3">
    <pageSetUpPr fitToPage="1"/>
  </sheetPr>
  <dimension ref="A1:AF243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23.1796875" style="25" bestFit="1" customWidth="1"/>
    <col min="2" max="2" width="11.453125" style="25" bestFit="1" customWidth="1"/>
    <col min="3" max="3" width="9.81640625" style="6" bestFit="1" customWidth="1"/>
    <col min="4" max="4" width="17" style="22" customWidth="1"/>
    <col min="5" max="5" width="17" style="6" customWidth="1"/>
    <col min="6" max="6" width="16.1796875" style="6" customWidth="1"/>
    <col min="7" max="7" width="8.7265625" style="6"/>
    <col min="8" max="8" width="13.81640625" style="6" customWidth="1"/>
    <col min="9" max="9" width="15.81640625" style="22" customWidth="1"/>
    <col min="10" max="10" width="23.54296875" style="6" customWidth="1"/>
    <col min="11" max="11" width="16.54296875" style="22" customWidth="1"/>
    <col min="12" max="12" width="8.7265625" style="6"/>
    <col min="13" max="13" width="20.7265625" style="6" customWidth="1"/>
    <col min="14" max="14" width="13.54296875" style="22" customWidth="1"/>
    <col min="15" max="15" width="25.1796875" style="6" customWidth="1"/>
    <col min="16" max="16" width="16.1796875" style="22" customWidth="1"/>
    <col min="17" max="18" width="8.7265625" style="6"/>
    <col min="19" max="19" width="13.26953125" style="6" customWidth="1"/>
    <col min="20" max="20" width="13.81640625" style="6" customWidth="1"/>
    <col min="21" max="21" width="11.81640625" style="22" customWidth="1"/>
    <col min="22" max="22" width="8.7265625" style="6"/>
    <col min="23" max="23" width="17.1796875" style="6" customWidth="1"/>
    <col min="24" max="24" width="12.453125" style="6" customWidth="1"/>
    <col min="25" max="25" width="13.7265625" style="6" customWidth="1"/>
    <col min="26" max="26" width="25.453125" style="6" bestFit="1" customWidth="1"/>
    <col min="27" max="27" width="13.1796875" style="22" bestFit="1" customWidth="1"/>
    <col min="28" max="28" width="12" style="22" customWidth="1"/>
    <col min="29" max="29" width="15.453125" style="6" bestFit="1" customWidth="1"/>
    <col min="30" max="30" width="12.1796875" style="6" bestFit="1" customWidth="1"/>
    <col min="31" max="31" width="11.54296875" style="22" bestFit="1" customWidth="1"/>
    <col min="32" max="32" width="11.26953125" style="6" customWidth="1"/>
    <col min="33" max="16384" width="8.7265625" style="6"/>
  </cols>
  <sheetData>
    <row r="1" spans="1:32" s="1" customFormat="1" x14ac:dyDescent="0.35">
      <c r="D1" s="10"/>
      <c r="E1" s="10"/>
      <c r="F1" s="13" t="s">
        <v>20</v>
      </c>
      <c r="G1" s="13"/>
      <c r="H1" s="13"/>
      <c r="I1" s="10"/>
      <c r="J1" s="15" t="s">
        <v>21</v>
      </c>
      <c r="K1" s="10"/>
      <c r="L1" s="16" t="s">
        <v>22</v>
      </c>
      <c r="M1" s="16"/>
      <c r="N1" s="10"/>
      <c r="O1" s="17" t="s">
        <v>23</v>
      </c>
      <c r="P1" s="10"/>
      <c r="Q1" s="18" t="s">
        <v>24</v>
      </c>
      <c r="R1" s="19"/>
      <c r="S1" s="19"/>
      <c r="T1" s="19"/>
      <c r="U1" s="10"/>
      <c r="V1" s="20" t="s">
        <v>25</v>
      </c>
      <c r="W1" s="21"/>
      <c r="X1" s="21"/>
      <c r="Y1" s="21"/>
    </row>
    <row r="2" spans="1:32" ht="62.5" customHeight="1" x14ac:dyDescent="0.35">
      <c r="A2" s="23" t="s">
        <v>26</v>
      </c>
      <c r="B2" s="4" t="s">
        <v>27</v>
      </c>
      <c r="C2" s="4" t="s">
        <v>28</v>
      </c>
      <c r="D2" s="9" t="s">
        <v>29</v>
      </c>
      <c r="E2" s="9" t="s">
        <v>30</v>
      </c>
      <c r="F2" s="5" t="s">
        <v>31</v>
      </c>
      <c r="G2" s="5" t="s">
        <v>32</v>
      </c>
      <c r="H2" s="5" t="s">
        <v>33</v>
      </c>
      <c r="I2" s="9" t="s">
        <v>34</v>
      </c>
      <c r="J2" s="5" t="s">
        <v>35</v>
      </c>
      <c r="K2" s="9" t="s">
        <v>36</v>
      </c>
      <c r="L2" s="5" t="s">
        <v>37</v>
      </c>
      <c r="M2" s="5" t="s">
        <v>38</v>
      </c>
      <c r="N2" s="9" t="s">
        <v>39</v>
      </c>
      <c r="O2" s="5" t="s">
        <v>40</v>
      </c>
      <c r="P2" s="9" t="s">
        <v>41</v>
      </c>
      <c r="Q2" s="5" t="s">
        <v>42</v>
      </c>
      <c r="R2" s="5" t="s">
        <v>43</v>
      </c>
      <c r="S2" s="5" t="s">
        <v>44</v>
      </c>
      <c r="T2" s="5" t="s">
        <v>45</v>
      </c>
      <c r="U2" s="9" t="s">
        <v>46</v>
      </c>
      <c r="V2" s="5" t="s">
        <v>47</v>
      </c>
      <c r="W2" s="5" t="s">
        <v>48</v>
      </c>
      <c r="X2" s="5" t="s">
        <v>49</v>
      </c>
      <c r="Y2" s="5" t="s">
        <v>50</v>
      </c>
      <c r="Z2" s="7" t="s">
        <v>51</v>
      </c>
      <c r="AA2" s="4" t="s">
        <v>52</v>
      </c>
      <c r="AB2" s="24" t="s">
        <v>53</v>
      </c>
      <c r="AC2" s="7" t="s">
        <v>54</v>
      </c>
      <c r="AD2" s="7" t="s">
        <v>55</v>
      </c>
      <c r="AE2" s="24" t="s">
        <v>56</v>
      </c>
      <c r="AF2" s="4" t="s">
        <v>57</v>
      </c>
    </row>
    <row r="3" spans="1:32" x14ac:dyDescent="0.35">
      <c r="A3" t="s">
        <v>58</v>
      </c>
      <c r="B3" t="s">
        <v>59</v>
      </c>
      <c r="C3"/>
      <c r="D3" s="22">
        <v>45658</v>
      </c>
      <c r="E3" s="6" t="s">
        <v>60</v>
      </c>
      <c r="F3" s="6">
        <v>1</v>
      </c>
      <c r="G3" s="6">
        <v>1</v>
      </c>
      <c r="H3" s="6">
        <v>0</v>
      </c>
      <c r="J3" s="6">
        <v>0</v>
      </c>
      <c r="L3" s="6">
        <v>0</v>
      </c>
      <c r="M3" s="6">
        <v>0</v>
      </c>
      <c r="O3" s="6">
        <v>0</v>
      </c>
      <c r="Q3" s="6">
        <v>0</v>
      </c>
      <c r="S3" s="6">
        <v>0</v>
      </c>
      <c r="T3" s="6">
        <v>0</v>
      </c>
      <c r="V3" s="6">
        <v>0</v>
      </c>
      <c r="W3" s="6">
        <v>1</v>
      </c>
      <c r="X3" s="6">
        <v>1</v>
      </c>
      <c r="Y3" s="6" t="s">
        <v>61</v>
      </c>
      <c r="Z3" s="6" cm="1">
        <f t="array" ref="Z3">_xlfn.IFS(OR($D3&lt;&gt;""),0,AND($S3=1,$T3=1,OR($R3=1,$Q3=1)),5,$O3=1,4,AND($L3=1,$M3=1),3,$J3=1,2,AND($F3=1,$G3=1,$H3=1),1)</f>
        <v>0</v>
      </c>
      <c r="AA3" s="22">
        <f>IF(ISNA(Z3),0,Z3)</f>
        <v>0</v>
      </c>
      <c r="AB3" s="22">
        <f>MAX(I3,K3,N3,P3,U3)</f>
        <v>0</v>
      </c>
      <c r="AC3" s="1">
        <f>IF(AA3=0,1,0)</f>
        <v>1</v>
      </c>
      <c r="AD3" s="1" t="str">
        <f>IF(COUNTBLANK(D3)=0,"Left","")</f>
        <v>Left</v>
      </c>
      <c r="AE3" s="3">
        <f>IF(AD3="Left",AB3,"")</f>
        <v>0</v>
      </c>
      <c r="AF3" s="1" t="str" cm="1">
        <f t="array" ref="AF3">IF(AE3&lt;&gt;"",IF(I3&lt;&gt;"",_xlfn.IFS(I3=AE3,1,K3=AE3,2,N3=AE3,3,P3=AE3,4,U3=AE3,5),"None"),"N/A")</f>
        <v>None</v>
      </c>
    </row>
    <row r="4" spans="1:32" x14ac:dyDescent="0.35">
      <c r="A4" t="s">
        <v>58</v>
      </c>
      <c r="B4" t="s">
        <v>62</v>
      </c>
      <c r="C4"/>
      <c r="F4" s="6">
        <v>1</v>
      </c>
      <c r="G4" s="6">
        <v>1</v>
      </c>
      <c r="H4" s="6">
        <v>1</v>
      </c>
      <c r="I4" s="22">
        <v>45658</v>
      </c>
      <c r="J4" s="6">
        <v>1</v>
      </c>
      <c r="K4" s="22">
        <v>45677</v>
      </c>
      <c r="L4" s="6">
        <v>1</v>
      </c>
      <c r="M4" s="6">
        <v>1</v>
      </c>
      <c r="N4" s="22">
        <v>45719</v>
      </c>
      <c r="O4" s="6">
        <v>1</v>
      </c>
      <c r="P4" s="22">
        <v>45721</v>
      </c>
      <c r="Q4" s="6">
        <v>1</v>
      </c>
      <c r="R4" s="6" t="s">
        <v>63</v>
      </c>
      <c r="S4" s="6">
        <v>1</v>
      </c>
      <c r="T4" s="6">
        <v>1</v>
      </c>
      <c r="U4" s="22">
        <v>45726</v>
      </c>
      <c r="V4" s="6">
        <v>0</v>
      </c>
      <c r="W4" s="6">
        <v>1</v>
      </c>
      <c r="X4" s="6">
        <v>1</v>
      </c>
      <c r="Y4" s="6" t="s">
        <v>64</v>
      </c>
      <c r="Z4" s="6" cm="1">
        <f t="array" ref="Z4">_xlfn.IFS(OR($D4&lt;&gt;""),0,AND($S4=1,$T4=1,OR($R4=1,$Q4=1)),5,$O4=1,4,AND($L4=1,$M4=1),3,$J4=1,2,AND($F4=1,$G4=1,$H4=1),1)</f>
        <v>5</v>
      </c>
      <c r="AA4" s="22">
        <f t="shared" ref="AA4:AA12" si="0">IF(ISNA(Z4),0,Z4)</f>
        <v>5</v>
      </c>
      <c r="AB4" s="22">
        <f t="shared" ref="AB4:AB12" si="1">MAX(I4,K4,N4,P4,U4)</f>
        <v>45726</v>
      </c>
      <c r="AC4" s="1">
        <f t="shared" ref="AC4:AC12" si="2">IF(AA4=0,1,0)</f>
        <v>0</v>
      </c>
      <c r="AD4" s="1" t="str">
        <f t="shared" ref="AD4:AD12" si="3">IF(COUNTBLANK(D4)=0,"Left","")</f>
        <v/>
      </c>
      <c r="AE4" s="3" t="str">
        <f t="shared" ref="AE4:AE12" si="4">IF(AD4="Left",AB4,"")</f>
        <v/>
      </c>
      <c r="AF4" s="1" t="str" cm="1">
        <f t="array" ref="AF4">IF(AE4&lt;&gt;"",IF(I4&lt;&gt;"",_xlfn.IFS(I4=AE4,1,K4=AE4,2,N4=AE4,3,P4=AE4,4,U4=AE4,5),"None"),"N/A")</f>
        <v>N/A</v>
      </c>
    </row>
    <row r="5" spans="1:32" x14ac:dyDescent="0.35">
      <c r="A5" t="s">
        <v>58</v>
      </c>
      <c r="B5" t="s">
        <v>65</v>
      </c>
      <c r="C5"/>
      <c r="F5" s="6">
        <v>1</v>
      </c>
      <c r="G5" s="6">
        <v>1</v>
      </c>
      <c r="H5" s="6">
        <v>1</v>
      </c>
      <c r="I5" s="22">
        <v>45659</v>
      </c>
      <c r="J5" s="6">
        <v>0</v>
      </c>
      <c r="L5" s="6">
        <v>0</v>
      </c>
      <c r="M5" s="6">
        <v>0</v>
      </c>
      <c r="O5" s="6">
        <v>0</v>
      </c>
      <c r="Q5" s="6">
        <v>0</v>
      </c>
      <c r="R5" s="6" t="s">
        <v>63</v>
      </c>
      <c r="S5" s="6">
        <v>0</v>
      </c>
      <c r="T5" s="6">
        <v>0</v>
      </c>
      <c r="V5" s="6">
        <v>0</v>
      </c>
      <c r="W5" s="6">
        <v>0</v>
      </c>
      <c r="X5" s="6">
        <v>1</v>
      </c>
      <c r="Y5" s="6" t="s">
        <v>61</v>
      </c>
      <c r="Z5" s="6" cm="1">
        <f t="array" ref="Z5">_xlfn.IFS(OR($D5&lt;&gt;""),0,AND($S5=1,$T5=1,OR($R5=1,$Q5=1)),5,$O5=1,4,AND($L5=1,$M5=1),3,$J5=1,2,AND($F5=1,$G5=1,$H5=1),1)</f>
        <v>1</v>
      </c>
      <c r="AA5" s="22">
        <f t="shared" si="0"/>
        <v>1</v>
      </c>
      <c r="AB5" s="22">
        <f t="shared" si="1"/>
        <v>45659</v>
      </c>
      <c r="AC5" s="1">
        <f t="shared" si="2"/>
        <v>0</v>
      </c>
      <c r="AD5" s="1" t="str">
        <f t="shared" si="3"/>
        <v/>
      </c>
      <c r="AE5" s="3" t="str">
        <f t="shared" si="4"/>
        <v/>
      </c>
      <c r="AF5" s="1" t="str" cm="1">
        <f t="array" ref="AF5">IF(AE5&lt;&gt;"",IF(I5&lt;&gt;"",_xlfn.IFS(I5=AE5,1,K5=AE5,2,N5=AE5,3,P5=AE5,4,U5=AE5,5),"None"),"N/A")</f>
        <v>N/A</v>
      </c>
    </row>
    <row r="6" spans="1:32" x14ac:dyDescent="0.35">
      <c r="A6" t="s">
        <v>58</v>
      </c>
      <c r="B6" t="s">
        <v>66</v>
      </c>
      <c r="C6"/>
      <c r="F6" s="6">
        <v>0</v>
      </c>
      <c r="G6" s="6">
        <v>1</v>
      </c>
      <c r="H6" s="6">
        <v>1</v>
      </c>
      <c r="I6" s="22">
        <v>45660</v>
      </c>
      <c r="J6" s="6">
        <v>1</v>
      </c>
      <c r="K6" s="22">
        <v>45719</v>
      </c>
      <c r="L6" s="6">
        <v>0</v>
      </c>
      <c r="M6" s="6">
        <v>0</v>
      </c>
      <c r="O6" s="6">
        <v>0</v>
      </c>
      <c r="Q6" s="6" t="s">
        <v>63</v>
      </c>
      <c r="R6" s="6">
        <v>0</v>
      </c>
      <c r="S6" s="6">
        <v>0</v>
      </c>
      <c r="T6" s="6">
        <v>0</v>
      </c>
      <c r="V6" s="6">
        <v>0</v>
      </c>
      <c r="W6" s="6">
        <v>1</v>
      </c>
      <c r="X6" s="6" t="s">
        <v>63</v>
      </c>
      <c r="Y6" s="6" t="s">
        <v>61</v>
      </c>
      <c r="Z6" s="6" cm="1">
        <f t="array" ref="Z6">_xlfn.IFS(OR($D6&lt;&gt;""),0,AND($S6=1,$T6=1,OR($R6=1,$Q6=1)),5,$O6=1,4,AND($L6=1,$M6=1),3,$J6=1,2,AND($F6=1,$G6=1,$H6=1),1)</f>
        <v>2</v>
      </c>
      <c r="AA6" s="22">
        <f t="shared" si="0"/>
        <v>2</v>
      </c>
      <c r="AB6" s="22">
        <f t="shared" si="1"/>
        <v>45719</v>
      </c>
      <c r="AC6" s="1">
        <f t="shared" si="2"/>
        <v>0</v>
      </c>
      <c r="AD6" s="1" t="str">
        <f t="shared" si="3"/>
        <v/>
      </c>
      <c r="AE6" s="3" t="str">
        <f t="shared" si="4"/>
        <v/>
      </c>
      <c r="AF6" s="1" t="str" cm="1">
        <f t="array" ref="AF6">IF(AE6&lt;&gt;"",IF(I6&lt;&gt;"",_xlfn.IFS(I6=AE6,1,K6=AE6,2,N6=AE6,3,P6=AE6,4,U6=AE6,5),"None"),"N/A")</f>
        <v>N/A</v>
      </c>
    </row>
    <row r="7" spans="1:32" x14ac:dyDescent="0.35">
      <c r="A7" t="s">
        <v>58</v>
      </c>
      <c r="B7" t="s">
        <v>67</v>
      </c>
      <c r="C7"/>
      <c r="D7" s="22">
        <v>45747</v>
      </c>
      <c r="E7" s="6" t="s">
        <v>68</v>
      </c>
      <c r="F7" s="6">
        <v>1</v>
      </c>
      <c r="G7" s="6">
        <v>1</v>
      </c>
      <c r="H7" s="6">
        <v>1</v>
      </c>
      <c r="I7" s="22">
        <v>45661</v>
      </c>
      <c r="J7" s="6">
        <v>1</v>
      </c>
      <c r="K7" s="22">
        <v>45690</v>
      </c>
      <c r="L7" s="6">
        <v>1</v>
      </c>
      <c r="M7" s="6">
        <v>1</v>
      </c>
      <c r="N7" s="22">
        <v>45719</v>
      </c>
      <c r="O7" s="6">
        <v>1</v>
      </c>
      <c r="P7" s="22">
        <v>45720</v>
      </c>
      <c r="Q7" s="6">
        <v>0</v>
      </c>
      <c r="R7" s="6" t="s">
        <v>63</v>
      </c>
      <c r="S7" s="6">
        <v>0</v>
      </c>
      <c r="T7" s="6">
        <v>0</v>
      </c>
      <c r="V7" s="6">
        <v>0</v>
      </c>
      <c r="W7" s="6">
        <v>1</v>
      </c>
      <c r="X7" s="6">
        <v>1</v>
      </c>
      <c r="Y7" s="6" t="s">
        <v>61</v>
      </c>
      <c r="Z7" s="6" cm="1">
        <f t="array" ref="Z7">_xlfn.IFS(OR($D7&lt;&gt;""),0,AND($S7=1,$T7=1,OR($R7=1,$Q7=1)),5,$O7=1,4,AND($L7=1,$M7=1),3,$J7=1,2,AND($F7=1,$G7=1,$H7=1),1)</f>
        <v>0</v>
      </c>
      <c r="AA7" s="22">
        <f t="shared" si="0"/>
        <v>0</v>
      </c>
      <c r="AB7" s="22">
        <f t="shared" si="1"/>
        <v>45720</v>
      </c>
      <c r="AC7" s="1">
        <f t="shared" si="2"/>
        <v>1</v>
      </c>
      <c r="AD7" s="1" t="str">
        <f t="shared" si="3"/>
        <v>Left</v>
      </c>
      <c r="AE7" s="3">
        <f t="shared" si="4"/>
        <v>45720</v>
      </c>
      <c r="AF7" s="1" cm="1">
        <f t="array" ref="AF7">IF(AE7&lt;&gt;"",IF(I7&lt;&gt;"",_xlfn.IFS(I7=AE7,1,K7=AE7,2,N7=AE7,3,P7=AE7,4,U7=AE7,5),"None"),"N/A")</f>
        <v>4</v>
      </c>
    </row>
    <row r="8" spans="1:32" x14ac:dyDescent="0.35">
      <c r="A8" t="s">
        <v>58</v>
      </c>
      <c r="B8" t="s">
        <v>69</v>
      </c>
      <c r="C8"/>
      <c r="F8" s="6">
        <v>0</v>
      </c>
      <c r="G8" s="6">
        <v>0</v>
      </c>
      <c r="H8" s="6">
        <v>0</v>
      </c>
      <c r="I8" s="22" t="s">
        <v>70</v>
      </c>
      <c r="J8" s="6">
        <v>0</v>
      </c>
      <c r="L8" s="6">
        <v>0</v>
      </c>
      <c r="M8" s="6">
        <v>0</v>
      </c>
      <c r="O8" s="6">
        <v>0</v>
      </c>
      <c r="Q8" s="6">
        <v>0</v>
      </c>
      <c r="R8" s="6">
        <v>0</v>
      </c>
      <c r="S8" s="6">
        <v>0</v>
      </c>
      <c r="T8" s="6">
        <v>0</v>
      </c>
      <c r="Y8" s="6" t="s">
        <v>61</v>
      </c>
      <c r="Z8" s="6" t="e" cm="1">
        <f t="array" ref="Z8">_xlfn.IFS(OR($D8&lt;&gt;""),0,AND($S8=1,$T8=1,OR($R8=1,$Q8=1)),5,$O8=1,4,AND($L8=1,$M8=1),3,$J8=1,2,AND($F8=1,$G8=1,$H8=1),1)</f>
        <v>#N/A</v>
      </c>
      <c r="AA8" s="22">
        <f t="shared" si="0"/>
        <v>0</v>
      </c>
      <c r="AB8" s="22">
        <f t="shared" si="1"/>
        <v>0</v>
      </c>
      <c r="AC8" s="1">
        <f t="shared" si="2"/>
        <v>1</v>
      </c>
      <c r="AD8" s="1" t="str">
        <f t="shared" si="3"/>
        <v/>
      </c>
      <c r="AE8" s="3" t="str">
        <f t="shared" si="4"/>
        <v/>
      </c>
      <c r="AF8" s="1" t="str" cm="1">
        <f t="array" ref="AF8">IF(AE8&lt;&gt;"",IF(I8&lt;&gt;"",_xlfn.IFS(I8=AE8,1,K8=AE8,2,N8=AE8,3,P8=AE8,4,U8=AE8,5),"None"),"N/A")</f>
        <v>N/A</v>
      </c>
    </row>
    <row r="9" spans="1:32" x14ac:dyDescent="0.35">
      <c r="A9" t="s">
        <v>58</v>
      </c>
      <c r="B9" t="s">
        <v>71</v>
      </c>
      <c r="C9"/>
      <c r="F9" s="6">
        <v>1</v>
      </c>
      <c r="G9" s="6">
        <v>1</v>
      </c>
      <c r="H9" s="6">
        <v>1</v>
      </c>
      <c r="I9" s="22">
        <v>45667</v>
      </c>
      <c r="J9" s="6">
        <v>0</v>
      </c>
      <c r="L9" s="6">
        <v>0</v>
      </c>
      <c r="M9" s="6">
        <v>0</v>
      </c>
      <c r="O9" s="6">
        <v>0</v>
      </c>
      <c r="R9" s="6">
        <v>0</v>
      </c>
      <c r="S9" s="6">
        <v>0</v>
      </c>
      <c r="T9" s="6">
        <v>0</v>
      </c>
      <c r="V9" s="6">
        <v>0</v>
      </c>
      <c r="W9" s="6">
        <v>0</v>
      </c>
      <c r="Y9" s="6" t="s">
        <v>61</v>
      </c>
      <c r="Z9" s="6" cm="1">
        <f t="array" ref="Z9">_xlfn.IFS(OR($D9&lt;&gt;""),0,AND($S9=1,$T9=1,OR($R9=1,$Q9=1)),5,$O9=1,4,AND($L9=1,$M9=1),3,$J9=1,2,AND($F9=1,$G9=1,$H9=1),1)</f>
        <v>1</v>
      </c>
      <c r="AA9" s="22">
        <f t="shared" si="0"/>
        <v>1</v>
      </c>
      <c r="AB9" s="22">
        <f t="shared" si="1"/>
        <v>45667</v>
      </c>
      <c r="AC9" s="1">
        <f t="shared" si="2"/>
        <v>0</v>
      </c>
      <c r="AD9" s="1" t="str">
        <f t="shared" si="3"/>
        <v/>
      </c>
      <c r="AE9" s="3" t="str">
        <f t="shared" si="4"/>
        <v/>
      </c>
      <c r="AF9" s="1" t="str" cm="1">
        <f t="array" ref="AF9">IF(AE9&lt;&gt;"",IF(I9&lt;&gt;"",_xlfn.IFS(I9=AE9,1,K9=AE9,2,N9=AE9,3,P9=AE9,4,U9=AE9,5),"None"),"N/A")</f>
        <v>N/A</v>
      </c>
    </row>
    <row r="10" spans="1:32" x14ac:dyDescent="0.35">
      <c r="A10" t="s">
        <v>58</v>
      </c>
      <c r="B10" t="s">
        <v>72</v>
      </c>
      <c r="C10"/>
      <c r="F10" s="6">
        <v>1</v>
      </c>
      <c r="G10" s="6">
        <v>1</v>
      </c>
      <c r="H10" s="6">
        <v>0</v>
      </c>
      <c r="I10" s="22">
        <v>45699</v>
      </c>
      <c r="J10" s="6">
        <v>0</v>
      </c>
      <c r="L10" s="6">
        <v>0</v>
      </c>
      <c r="M10" s="6">
        <v>0</v>
      </c>
      <c r="O10" s="6">
        <v>0</v>
      </c>
      <c r="R10" s="6">
        <v>0</v>
      </c>
      <c r="S10" s="6">
        <v>0</v>
      </c>
      <c r="T10" s="6">
        <v>0</v>
      </c>
      <c r="V10" s="6">
        <v>0</v>
      </c>
      <c r="W10" s="6">
        <v>0</v>
      </c>
      <c r="Y10" s="6" t="s">
        <v>73</v>
      </c>
      <c r="Z10" s="6" t="e" cm="1">
        <f t="array" ref="Z10">_xlfn.IFS(OR($D10&lt;&gt;""),0,AND($S10=1,$T10=1,OR($R10=1,$Q10=1)),5,$O10=1,4,AND($L10=1,$M10=1),3,$J10=1,2,AND($F10=1,$G10=1,$H10=1),1)</f>
        <v>#N/A</v>
      </c>
      <c r="AA10" s="22">
        <f t="shared" si="0"/>
        <v>0</v>
      </c>
      <c r="AB10" s="22">
        <f t="shared" si="1"/>
        <v>45699</v>
      </c>
      <c r="AC10" s="1">
        <f t="shared" si="2"/>
        <v>1</v>
      </c>
      <c r="AD10" s="1" t="str">
        <f t="shared" si="3"/>
        <v/>
      </c>
      <c r="AE10" s="3" t="str">
        <f t="shared" si="4"/>
        <v/>
      </c>
      <c r="AF10" s="1" t="str" cm="1">
        <f t="array" ref="AF10">IF(AE10&lt;&gt;"",IF(I10&lt;&gt;"",_xlfn.IFS(I10=AE10,1,K10=AE10,2,N10=AE10,3,P10=AE10,4,U10=AE10,5),"None"),"N/A")</f>
        <v>N/A</v>
      </c>
    </row>
    <row r="11" spans="1:32" x14ac:dyDescent="0.35">
      <c r="A11" t="s">
        <v>58</v>
      </c>
      <c r="B11" t="s">
        <v>74</v>
      </c>
      <c r="C11"/>
      <c r="F11" s="6">
        <v>1</v>
      </c>
      <c r="G11" s="6">
        <v>0</v>
      </c>
      <c r="H11" s="6">
        <v>1</v>
      </c>
      <c r="I11" s="22">
        <v>45708</v>
      </c>
      <c r="J11" s="6">
        <v>0</v>
      </c>
      <c r="L11" s="6">
        <v>0</v>
      </c>
      <c r="M11" s="6">
        <v>0</v>
      </c>
      <c r="O11" s="6">
        <v>0</v>
      </c>
      <c r="Q11" s="6">
        <v>0</v>
      </c>
      <c r="R11" s="6" t="s">
        <v>63</v>
      </c>
      <c r="S11" s="6">
        <v>0</v>
      </c>
      <c r="T11" s="6">
        <v>0</v>
      </c>
      <c r="V11" s="6">
        <v>0</v>
      </c>
      <c r="W11" s="6">
        <v>0</v>
      </c>
      <c r="X11" s="6">
        <v>1</v>
      </c>
      <c r="Y11" s="6" t="s">
        <v>61</v>
      </c>
      <c r="Z11" s="6" t="e" cm="1">
        <f t="array" ref="Z11">_xlfn.IFS(OR($D11&lt;&gt;""),0,AND($S11=1,$T11=1,OR($R11=1,$Q11=1)),5,$O11=1,4,AND($L11=1,$M11=1),3,$J11=1,2,AND($F11=1,$G11=1,$H11=1),1)</f>
        <v>#N/A</v>
      </c>
      <c r="AA11" s="22">
        <f t="shared" si="0"/>
        <v>0</v>
      </c>
      <c r="AB11" s="22">
        <f t="shared" si="1"/>
        <v>45708</v>
      </c>
      <c r="AC11" s="1">
        <f t="shared" si="2"/>
        <v>1</v>
      </c>
      <c r="AD11" s="1" t="str">
        <f t="shared" si="3"/>
        <v/>
      </c>
      <c r="AE11" s="3" t="str">
        <f t="shared" si="4"/>
        <v/>
      </c>
      <c r="AF11" s="1" t="str" cm="1">
        <f t="array" ref="AF11">IF(AE11&lt;&gt;"",IF(I11&lt;&gt;"",_xlfn.IFS(I11=AE11,1,K11=AE11,2,N11=AE11,3,P11=AE11,4,U11=AE11,5),"None"),"N/A")</f>
        <v>N/A</v>
      </c>
    </row>
    <row r="12" spans="1:32" x14ac:dyDescent="0.35">
      <c r="A12" t="s">
        <v>58</v>
      </c>
      <c r="B12" t="s">
        <v>75</v>
      </c>
      <c r="C12"/>
      <c r="F12" s="6">
        <v>1</v>
      </c>
      <c r="G12" s="6">
        <v>1</v>
      </c>
      <c r="H12" s="6">
        <v>1</v>
      </c>
      <c r="I12" s="22">
        <v>45719</v>
      </c>
      <c r="J12" s="6">
        <v>1</v>
      </c>
      <c r="K12" s="22">
        <v>45720</v>
      </c>
      <c r="L12" s="6">
        <v>1</v>
      </c>
      <c r="M12" s="6">
        <v>1</v>
      </c>
      <c r="N12" s="22">
        <v>45721</v>
      </c>
      <c r="O12" s="6">
        <v>0</v>
      </c>
      <c r="Q12" s="6">
        <v>0</v>
      </c>
      <c r="R12" s="6">
        <v>0</v>
      </c>
      <c r="S12" s="6">
        <v>0</v>
      </c>
      <c r="T12" s="6">
        <v>0</v>
      </c>
      <c r="V12" s="6">
        <v>0</v>
      </c>
      <c r="W12" s="6">
        <v>1</v>
      </c>
      <c r="X12" s="6">
        <v>1</v>
      </c>
      <c r="Y12" s="6" t="s">
        <v>61</v>
      </c>
      <c r="Z12" s="6" cm="1">
        <f t="array" ref="Z12">_xlfn.IFS(OR($D12&lt;&gt;""),0,AND($S12=1,$T12=1,OR($R12=1,$Q12=1)),5,$O12=1,4,AND($L12=1,$M12=1),3,$J12=1,2,AND($F12=1,$G12=1,$H12=1),1)</f>
        <v>3</v>
      </c>
      <c r="AA12" s="22">
        <f t="shared" si="0"/>
        <v>3</v>
      </c>
      <c r="AB12" s="22">
        <f t="shared" si="1"/>
        <v>45721</v>
      </c>
      <c r="AC12" s="1">
        <f t="shared" si="2"/>
        <v>0</v>
      </c>
      <c r="AD12" s="1" t="str">
        <f t="shared" si="3"/>
        <v/>
      </c>
      <c r="AE12" s="3" t="str">
        <f t="shared" si="4"/>
        <v/>
      </c>
      <c r="AF12" s="1" t="str" cm="1">
        <f t="array" ref="AF12">IF(AE12&lt;&gt;"",IF(I12&lt;&gt;"",_xlfn.IFS(I12=AE12,1,K12=AE12,2,N12=AE12,3,P12=AE12,4,U12=AE12,5),"None"),"N/A")</f>
        <v>N/A</v>
      </c>
    </row>
    <row r="13" spans="1:32" x14ac:dyDescent="0.35">
      <c r="A13"/>
      <c r="B13"/>
      <c r="C13"/>
      <c r="AC13" s="1"/>
      <c r="AD13" s="1"/>
      <c r="AE13" s="3"/>
      <c r="AF13" s="1"/>
    </row>
    <row r="14" spans="1:32" x14ac:dyDescent="0.35">
      <c r="A14"/>
      <c r="B14"/>
      <c r="C14"/>
      <c r="AC14" s="1"/>
      <c r="AD14" s="1"/>
      <c r="AE14" s="3"/>
      <c r="AF14" s="1"/>
    </row>
    <row r="15" spans="1:32" x14ac:dyDescent="0.35">
      <c r="A15"/>
      <c r="B15"/>
      <c r="C15"/>
      <c r="AC15" s="1"/>
      <c r="AD15" s="1"/>
      <c r="AE15" s="3"/>
      <c r="AF15" s="1"/>
    </row>
    <row r="16" spans="1:32" x14ac:dyDescent="0.35">
      <c r="A16"/>
      <c r="B16"/>
      <c r="C16"/>
      <c r="AC16" s="1"/>
      <c r="AD16" s="1"/>
      <c r="AE16" s="3"/>
      <c r="AF16" s="1"/>
    </row>
    <row r="17" spans="1:32" x14ac:dyDescent="0.35">
      <c r="A17"/>
      <c r="B17"/>
      <c r="C17"/>
      <c r="AC17" s="1"/>
      <c r="AD17" s="1"/>
      <c r="AE17" s="3"/>
      <c r="AF17" s="1"/>
    </row>
    <row r="18" spans="1:32" x14ac:dyDescent="0.35">
      <c r="A18"/>
      <c r="B18"/>
      <c r="C18"/>
      <c r="AC18" s="1"/>
      <c r="AD18" s="1"/>
      <c r="AE18" s="3"/>
      <c r="AF18" s="1"/>
    </row>
    <row r="19" spans="1:32" x14ac:dyDescent="0.35">
      <c r="A19"/>
      <c r="B19"/>
      <c r="C19"/>
      <c r="E19" s="22"/>
      <c r="AC19" s="1"/>
      <c r="AD19" s="1"/>
      <c r="AE19" s="3"/>
      <c r="AF19" s="1"/>
    </row>
    <row r="20" spans="1:32" x14ac:dyDescent="0.35">
      <c r="A20"/>
      <c r="B20"/>
      <c r="C20"/>
      <c r="E20" s="22"/>
      <c r="AC20" s="1"/>
      <c r="AD20" s="1"/>
      <c r="AE20" s="3"/>
      <c r="AF20" s="1"/>
    </row>
    <row r="21" spans="1:32" x14ac:dyDescent="0.35">
      <c r="A21"/>
      <c r="B21"/>
      <c r="C21"/>
      <c r="AC21" s="1"/>
      <c r="AD21" s="1"/>
      <c r="AE21" s="3"/>
      <c r="AF21" s="1"/>
    </row>
    <row r="22" spans="1:32" x14ac:dyDescent="0.35">
      <c r="A22"/>
      <c r="B22"/>
      <c r="C22"/>
      <c r="AC22" s="1"/>
      <c r="AD22" s="1"/>
      <c r="AE22" s="3"/>
      <c r="AF22" s="1"/>
    </row>
    <row r="23" spans="1:32" x14ac:dyDescent="0.35">
      <c r="A23"/>
      <c r="B23"/>
      <c r="C23"/>
      <c r="AC23" s="1"/>
      <c r="AD23" s="1"/>
      <c r="AE23" s="3"/>
      <c r="AF23" s="1"/>
    </row>
    <row r="24" spans="1:32" x14ac:dyDescent="0.35">
      <c r="A24"/>
      <c r="B24"/>
      <c r="C24"/>
      <c r="AC24" s="1"/>
      <c r="AD24" s="1"/>
      <c r="AE24" s="3"/>
      <c r="AF24" s="1"/>
    </row>
    <row r="25" spans="1:32" x14ac:dyDescent="0.35">
      <c r="A25"/>
      <c r="B25"/>
      <c r="C25"/>
      <c r="AC25" s="1"/>
      <c r="AD25" s="1"/>
      <c r="AE25" s="3"/>
      <c r="AF25" s="1"/>
    </row>
    <row r="26" spans="1:32" x14ac:dyDescent="0.35">
      <c r="A26"/>
      <c r="B26"/>
      <c r="C26"/>
      <c r="AC26" s="1"/>
      <c r="AD26" s="1"/>
      <c r="AE26" s="3"/>
      <c r="AF26" s="1"/>
    </row>
    <row r="27" spans="1:32" x14ac:dyDescent="0.35">
      <c r="A27"/>
      <c r="B27"/>
      <c r="C27"/>
      <c r="AC27" s="1"/>
      <c r="AD27" s="1"/>
      <c r="AE27" s="3"/>
      <c r="AF27" s="1"/>
    </row>
    <row r="28" spans="1:32" x14ac:dyDescent="0.35">
      <c r="A28"/>
      <c r="B28"/>
      <c r="C28"/>
      <c r="AC28" s="1"/>
      <c r="AD28" s="1"/>
      <c r="AE28" s="3"/>
      <c r="AF28" s="1"/>
    </row>
    <row r="29" spans="1:32" x14ac:dyDescent="0.35">
      <c r="A29"/>
      <c r="B29"/>
      <c r="C29"/>
      <c r="AC29" s="1"/>
      <c r="AD29" s="1"/>
      <c r="AE29" s="3"/>
      <c r="AF29" s="1"/>
    </row>
    <row r="30" spans="1:32" x14ac:dyDescent="0.35">
      <c r="A30"/>
      <c r="B30"/>
      <c r="C30"/>
      <c r="AC30" s="1"/>
      <c r="AD30" s="1"/>
      <c r="AE30" s="3"/>
      <c r="AF30" s="1"/>
    </row>
    <row r="31" spans="1:32" x14ac:dyDescent="0.35">
      <c r="A31"/>
      <c r="B31"/>
      <c r="C31"/>
      <c r="AC31" s="1"/>
      <c r="AD31" s="1"/>
      <c r="AE31" s="3"/>
      <c r="AF31" s="1"/>
    </row>
    <row r="32" spans="1:32" x14ac:dyDescent="0.35">
      <c r="A32"/>
      <c r="B32"/>
      <c r="C32"/>
      <c r="AC32" s="1"/>
      <c r="AD32" s="1"/>
      <c r="AE32" s="3"/>
      <c r="AF32" s="1"/>
    </row>
    <row r="33" spans="1:32" x14ac:dyDescent="0.35">
      <c r="A33"/>
      <c r="B33"/>
      <c r="C33"/>
      <c r="AC33" s="1"/>
      <c r="AD33" s="1"/>
      <c r="AE33" s="3"/>
      <c r="AF33" s="1"/>
    </row>
    <row r="34" spans="1:32" x14ac:dyDescent="0.35">
      <c r="A34"/>
      <c r="B34"/>
      <c r="C34"/>
      <c r="AC34" s="1"/>
      <c r="AD34" s="1"/>
      <c r="AE34" s="3"/>
      <c r="AF34" s="1"/>
    </row>
    <row r="35" spans="1:32" x14ac:dyDescent="0.35">
      <c r="A35"/>
      <c r="B35"/>
      <c r="C35"/>
      <c r="AC35" s="1"/>
      <c r="AD35" s="1"/>
      <c r="AE35" s="3"/>
      <c r="AF35" s="1"/>
    </row>
    <row r="36" spans="1:32" x14ac:dyDescent="0.35">
      <c r="A36"/>
      <c r="B36"/>
      <c r="C36"/>
      <c r="AC36" s="1"/>
      <c r="AD36" s="1"/>
      <c r="AE36" s="3"/>
      <c r="AF36" s="1"/>
    </row>
    <row r="37" spans="1:32" x14ac:dyDescent="0.35">
      <c r="AC37" s="1"/>
      <c r="AD37" s="1"/>
      <c r="AE37" s="3"/>
      <c r="AF37" s="1"/>
    </row>
    <row r="38" spans="1:32" x14ac:dyDescent="0.35">
      <c r="AC38" s="1"/>
      <c r="AD38" s="1"/>
      <c r="AE38" s="3"/>
      <c r="AF38" s="1"/>
    </row>
    <row r="39" spans="1:32" x14ac:dyDescent="0.35">
      <c r="AC39" s="1"/>
      <c r="AD39" s="1"/>
      <c r="AE39" s="3"/>
      <c r="AF39" s="1"/>
    </row>
    <row r="40" spans="1:32" x14ac:dyDescent="0.35">
      <c r="AC40" s="1"/>
      <c r="AD40" s="1"/>
      <c r="AE40" s="3"/>
      <c r="AF40" s="1"/>
    </row>
    <row r="41" spans="1:32" x14ac:dyDescent="0.35">
      <c r="AC41" s="1"/>
      <c r="AD41" s="1"/>
      <c r="AE41" s="3"/>
      <c r="AF41" s="1"/>
    </row>
    <row r="42" spans="1:32" x14ac:dyDescent="0.35">
      <c r="AC42" s="1"/>
      <c r="AD42" s="1"/>
      <c r="AE42" s="3"/>
      <c r="AF42" s="1"/>
    </row>
    <row r="43" spans="1:32" x14ac:dyDescent="0.35">
      <c r="AC43" s="1"/>
      <c r="AD43" s="1"/>
      <c r="AE43" s="3"/>
      <c r="AF43" s="1"/>
    </row>
    <row r="44" spans="1:32" x14ac:dyDescent="0.35">
      <c r="AC44" s="1"/>
      <c r="AD44" s="1"/>
      <c r="AE44" s="3"/>
      <c r="AF44" s="1"/>
    </row>
    <row r="45" spans="1:32" x14ac:dyDescent="0.35">
      <c r="AC45" s="1"/>
      <c r="AD45" s="1"/>
      <c r="AE45" s="3"/>
      <c r="AF45" s="1"/>
    </row>
    <row r="46" spans="1:32" x14ac:dyDescent="0.35">
      <c r="AC46" s="1"/>
      <c r="AD46" s="1"/>
      <c r="AE46" s="3"/>
      <c r="AF46" s="1"/>
    </row>
    <row r="47" spans="1:32" x14ac:dyDescent="0.35">
      <c r="AC47" s="1"/>
      <c r="AD47" s="1"/>
      <c r="AE47" s="3"/>
      <c r="AF47" s="1"/>
    </row>
    <row r="48" spans="1:32" x14ac:dyDescent="0.35">
      <c r="AC48" s="1"/>
      <c r="AD48" s="1"/>
      <c r="AE48" s="3"/>
      <c r="AF48" s="1"/>
    </row>
    <row r="49" spans="29:32" x14ac:dyDescent="0.35">
      <c r="AC49" s="1"/>
      <c r="AD49" s="1"/>
      <c r="AE49" s="3"/>
      <c r="AF49" s="1"/>
    </row>
    <row r="50" spans="29:32" x14ac:dyDescent="0.35">
      <c r="AC50" s="1"/>
      <c r="AD50" s="1"/>
      <c r="AE50" s="3"/>
      <c r="AF50" s="1"/>
    </row>
    <row r="51" spans="29:32" x14ac:dyDescent="0.35">
      <c r="AC51" s="1"/>
      <c r="AD51" s="1"/>
      <c r="AE51" s="3"/>
      <c r="AF51" s="1"/>
    </row>
    <row r="52" spans="29:32" x14ac:dyDescent="0.35">
      <c r="AC52" s="1"/>
      <c r="AD52" s="1"/>
      <c r="AE52" s="3"/>
      <c r="AF52" s="1"/>
    </row>
    <row r="53" spans="29:32" x14ac:dyDescent="0.35">
      <c r="AC53" s="1"/>
      <c r="AD53" s="1"/>
      <c r="AE53" s="3"/>
      <c r="AF53" s="1"/>
    </row>
    <row r="54" spans="29:32" x14ac:dyDescent="0.35">
      <c r="AC54" s="1"/>
      <c r="AD54" s="1"/>
      <c r="AE54" s="3"/>
      <c r="AF54" s="1"/>
    </row>
    <row r="55" spans="29:32" x14ac:dyDescent="0.35">
      <c r="AC55" s="1"/>
      <c r="AD55" s="1"/>
      <c r="AE55" s="3"/>
      <c r="AF55" s="1"/>
    </row>
    <row r="56" spans="29:32" x14ac:dyDescent="0.35">
      <c r="AC56" s="1"/>
      <c r="AD56" s="1"/>
      <c r="AE56" s="3"/>
      <c r="AF56" s="1"/>
    </row>
    <row r="57" spans="29:32" x14ac:dyDescent="0.35">
      <c r="AC57" s="1"/>
      <c r="AD57" s="1"/>
      <c r="AE57" s="3"/>
      <c r="AF57" s="1"/>
    </row>
    <row r="58" spans="29:32" x14ac:dyDescent="0.35">
      <c r="AC58" s="1"/>
      <c r="AD58" s="1"/>
      <c r="AE58" s="3"/>
      <c r="AF58" s="1"/>
    </row>
    <row r="59" spans="29:32" x14ac:dyDescent="0.35">
      <c r="AC59" s="1"/>
      <c r="AD59" s="1"/>
      <c r="AE59" s="3"/>
      <c r="AF59" s="1"/>
    </row>
    <row r="60" spans="29:32" x14ac:dyDescent="0.35">
      <c r="AC60" s="1"/>
      <c r="AD60" s="1"/>
      <c r="AE60" s="3"/>
      <c r="AF60" s="1"/>
    </row>
    <row r="61" spans="29:32" x14ac:dyDescent="0.35">
      <c r="AC61" s="1"/>
      <c r="AD61" s="1"/>
      <c r="AE61" s="3"/>
      <c r="AF61" s="1"/>
    </row>
    <row r="62" spans="29:32" x14ac:dyDescent="0.35">
      <c r="AC62" s="1"/>
      <c r="AD62" s="1"/>
      <c r="AE62" s="3"/>
      <c r="AF62" s="1"/>
    </row>
    <row r="63" spans="29:32" x14ac:dyDescent="0.35">
      <c r="AC63" s="1"/>
      <c r="AD63" s="1"/>
      <c r="AE63" s="3"/>
      <c r="AF63" s="1"/>
    </row>
    <row r="64" spans="29:32" x14ac:dyDescent="0.35">
      <c r="AC64" s="1"/>
      <c r="AD64" s="1"/>
      <c r="AE64" s="3"/>
      <c r="AF64" s="1"/>
    </row>
    <row r="65" spans="29:32" x14ac:dyDescent="0.35">
      <c r="AC65" s="1"/>
      <c r="AD65" s="1"/>
      <c r="AE65" s="3"/>
      <c r="AF65" s="1"/>
    </row>
    <row r="66" spans="29:32" x14ac:dyDescent="0.35">
      <c r="AC66" s="1"/>
      <c r="AD66" s="1"/>
      <c r="AE66" s="3"/>
      <c r="AF66" s="1"/>
    </row>
    <row r="67" spans="29:32" x14ac:dyDescent="0.35">
      <c r="AC67" s="1"/>
      <c r="AD67" s="1"/>
      <c r="AE67" s="3"/>
      <c r="AF67" s="1"/>
    </row>
    <row r="68" spans="29:32" x14ac:dyDescent="0.35">
      <c r="AC68" s="1"/>
      <c r="AD68" s="1"/>
      <c r="AE68" s="3"/>
      <c r="AF68" s="1"/>
    </row>
    <row r="69" spans="29:32" x14ac:dyDescent="0.35">
      <c r="AC69" s="1"/>
      <c r="AD69" s="1"/>
      <c r="AE69" s="3"/>
      <c r="AF69" s="1"/>
    </row>
    <row r="70" spans="29:32" x14ac:dyDescent="0.35">
      <c r="AC70" s="1"/>
      <c r="AD70" s="1"/>
      <c r="AE70" s="3"/>
      <c r="AF70" s="1"/>
    </row>
    <row r="71" spans="29:32" x14ac:dyDescent="0.35">
      <c r="AC71" s="1"/>
      <c r="AD71" s="1"/>
      <c r="AE71" s="3"/>
      <c r="AF71" s="1"/>
    </row>
    <row r="72" spans="29:32" x14ac:dyDescent="0.35">
      <c r="AC72" s="1"/>
      <c r="AD72" s="1"/>
      <c r="AE72" s="3"/>
      <c r="AF72" s="1"/>
    </row>
    <row r="73" spans="29:32" x14ac:dyDescent="0.35">
      <c r="AC73" s="1"/>
      <c r="AD73" s="1"/>
      <c r="AE73" s="3"/>
      <c r="AF73" s="1"/>
    </row>
    <row r="74" spans="29:32" x14ac:dyDescent="0.35">
      <c r="AC74" s="1"/>
      <c r="AD74" s="1"/>
      <c r="AE74" s="3"/>
      <c r="AF74" s="1"/>
    </row>
    <row r="75" spans="29:32" x14ac:dyDescent="0.35">
      <c r="AC75" s="1"/>
      <c r="AD75" s="1"/>
      <c r="AE75" s="3"/>
      <c r="AF75" s="1"/>
    </row>
    <row r="76" spans="29:32" x14ac:dyDescent="0.35">
      <c r="AC76" s="1"/>
      <c r="AD76" s="1"/>
      <c r="AE76" s="3"/>
      <c r="AF76" s="1"/>
    </row>
    <row r="77" spans="29:32" x14ac:dyDescent="0.35">
      <c r="AC77" s="1"/>
      <c r="AD77" s="1"/>
      <c r="AE77" s="3"/>
      <c r="AF77" s="1"/>
    </row>
    <row r="78" spans="29:32" x14ac:dyDescent="0.35">
      <c r="AC78" s="1"/>
      <c r="AD78" s="1"/>
      <c r="AE78" s="3"/>
      <c r="AF78" s="1"/>
    </row>
    <row r="79" spans="29:32" x14ac:dyDescent="0.35">
      <c r="AC79" s="1"/>
      <c r="AD79" s="1"/>
      <c r="AE79" s="3"/>
      <c r="AF79" s="1"/>
    </row>
    <row r="80" spans="29:32" x14ac:dyDescent="0.35">
      <c r="AC80" s="1"/>
      <c r="AD80" s="1"/>
      <c r="AE80" s="3"/>
      <c r="AF80" s="1"/>
    </row>
    <row r="81" spans="29:32" x14ac:dyDescent="0.35">
      <c r="AC81" s="1"/>
      <c r="AD81" s="1"/>
      <c r="AE81" s="3"/>
      <c r="AF81" s="1"/>
    </row>
    <row r="82" spans="29:32" x14ac:dyDescent="0.35">
      <c r="AC82" s="1"/>
      <c r="AD82" s="1"/>
      <c r="AE82" s="3"/>
      <c r="AF82" s="1"/>
    </row>
    <row r="83" spans="29:32" x14ac:dyDescent="0.35">
      <c r="AC83" s="1"/>
      <c r="AD83" s="1"/>
      <c r="AE83" s="3"/>
      <c r="AF83" s="1"/>
    </row>
    <row r="84" spans="29:32" x14ac:dyDescent="0.35">
      <c r="AC84" s="1"/>
      <c r="AD84" s="1"/>
      <c r="AE84" s="3"/>
      <c r="AF84" s="1"/>
    </row>
    <row r="85" spans="29:32" x14ac:dyDescent="0.35">
      <c r="AC85" s="1"/>
      <c r="AD85" s="1"/>
      <c r="AE85" s="3"/>
      <c r="AF85" s="1"/>
    </row>
    <row r="86" spans="29:32" x14ac:dyDescent="0.35">
      <c r="AC86" s="1"/>
      <c r="AD86" s="1"/>
      <c r="AE86" s="3"/>
      <c r="AF86" s="1"/>
    </row>
    <row r="87" spans="29:32" x14ac:dyDescent="0.35">
      <c r="AC87" s="1"/>
      <c r="AD87" s="1"/>
      <c r="AE87" s="3"/>
      <c r="AF87" s="1"/>
    </row>
    <row r="88" spans="29:32" x14ac:dyDescent="0.35">
      <c r="AC88" s="1"/>
      <c r="AD88" s="1"/>
      <c r="AE88" s="3"/>
      <c r="AF88" s="1"/>
    </row>
    <row r="89" spans="29:32" x14ac:dyDescent="0.35">
      <c r="AC89" s="1"/>
      <c r="AD89" s="1"/>
      <c r="AE89" s="3"/>
      <c r="AF89" s="1"/>
    </row>
    <row r="90" spans="29:32" x14ac:dyDescent="0.35">
      <c r="AC90" s="1"/>
      <c r="AD90" s="1"/>
      <c r="AE90" s="3"/>
      <c r="AF90" s="1"/>
    </row>
    <row r="91" spans="29:32" x14ac:dyDescent="0.35">
      <c r="AC91" s="1"/>
      <c r="AD91" s="1"/>
      <c r="AE91" s="3"/>
      <c r="AF91" s="1"/>
    </row>
    <row r="92" spans="29:32" x14ac:dyDescent="0.35">
      <c r="AC92" s="1"/>
      <c r="AD92" s="1"/>
      <c r="AE92" s="3"/>
      <c r="AF92" s="1"/>
    </row>
    <row r="93" spans="29:32" x14ac:dyDescent="0.35">
      <c r="AC93" s="1"/>
      <c r="AD93" s="1"/>
      <c r="AE93" s="3"/>
      <c r="AF93" s="1"/>
    </row>
    <row r="94" spans="29:32" x14ac:dyDescent="0.35">
      <c r="AC94" s="1"/>
      <c r="AD94" s="1"/>
      <c r="AE94" s="3"/>
      <c r="AF94" s="1"/>
    </row>
    <row r="95" spans="29:32" x14ac:dyDescent="0.35">
      <c r="AC95" s="1"/>
      <c r="AD95" s="1"/>
      <c r="AE95" s="3"/>
      <c r="AF95" s="1"/>
    </row>
    <row r="96" spans="29:32" x14ac:dyDescent="0.35">
      <c r="AC96" s="1"/>
      <c r="AD96" s="1"/>
      <c r="AE96" s="3"/>
      <c r="AF96" s="1"/>
    </row>
    <row r="97" spans="29:32" x14ac:dyDescent="0.35">
      <c r="AC97" s="1"/>
      <c r="AD97" s="1"/>
      <c r="AE97" s="3"/>
      <c r="AF97" s="1"/>
    </row>
    <row r="98" spans="29:32" x14ac:dyDescent="0.35">
      <c r="AC98" s="1"/>
      <c r="AD98" s="1"/>
      <c r="AE98" s="3"/>
      <c r="AF98" s="1"/>
    </row>
    <row r="99" spans="29:32" x14ac:dyDescent="0.35">
      <c r="AC99" s="1"/>
      <c r="AD99" s="1"/>
      <c r="AE99" s="3"/>
      <c r="AF99" s="1"/>
    </row>
    <row r="100" spans="29:32" x14ac:dyDescent="0.35">
      <c r="AC100" s="1"/>
      <c r="AD100" s="1"/>
      <c r="AE100" s="3"/>
      <c r="AF100" s="1"/>
    </row>
    <row r="101" spans="29:32" x14ac:dyDescent="0.35">
      <c r="AC101" s="1"/>
      <c r="AD101" s="1"/>
      <c r="AE101" s="3"/>
      <c r="AF101" s="1"/>
    </row>
    <row r="102" spans="29:32" x14ac:dyDescent="0.35">
      <c r="AC102" s="1"/>
      <c r="AD102" s="1"/>
      <c r="AE102" s="3"/>
      <c r="AF102" s="1"/>
    </row>
    <row r="103" spans="29:32" x14ac:dyDescent="0.35">
      <c r="AC103" s="1"/>
      <c r="AD103" s="1"/>
      <c r="AE103" s="3"/>
      <c r="AF103" s="1"/>
    </row>
    <row r="104" spans="29:32" x14ac:dyDescent="0.35">
      <c r="AC104" s="1"/>
      <c r="AD104" s="1"/>
      <c r="AE104" s="3"/>
      <c r="AF104" s="1"/>
    </row>
    <row r="105" spans="29:32" x14ac:dyDescent="0.35">
      <c r="AC105" s="1"/>
      <c r="AD105" s="1"/>
      <c r="AE105" s="3"/>
      <c r="AF105" s="1"/>
    </row>
    <row r="106" spans="29:32" x14ac:dyDescent="0.35">
      <c r="AC106" s="1"/>
      <c r="AD106" s="1"/>
      <c r="AE106" s="3"/>
      <c r="AF106" s="1"/>
    </row>
    <row r="107" spans="29:32" x14ac:dyDescent="0.35">
      <c r="AC107" s="1"/>
      <c r="AD107" s="1"/>
      <c r="AE107" s="3"/>
      <c r="AF107" s="1"/>
    </row>
    <row r="108" spans="29:32" x14ac:dyDescent="0.35">
      <c r="AC108" s="1"/>
      <c r="AD108" s="1"/>
      <c r="AE108" s="3"/>
      <c r="AF108" s="1"/>
    </row>
    <row r="109" spans="29:32" x14ac:dyDescent="0.35">
      <c r="AC109" s="1"/>
      <c r="AD109" s="1"/>
      <c r="AE109" s="3"/>
      <c r="AF109" s="1"/>
    </row>
    <row r="110" spans="29:32" x14ac:dyDescent="0.35">
      <c r="AC110" s="1"/>
      <c r="AD110" s="1"/>
      <c r="AE110" s="3"/>
      <c r="AF110" s="1"/>
    </row>
    <row r="111" spans="29:32" x14ac:dyDescent="0.35">
      <c r="AC111" s="1"/>
      <c r="AD111" s="1"/>
      <c r="AE111" s="3"/>
      <c r="AF111" s="1"/>
    </row>
    <row r="112" spans="29:32" x14ac:dyDescent="0.35">
      <c r="AC112" s="1"/>
      <c r="AD112" s="1"/>
      <c r="AE112" s="3"/>
      <c r="AF112" s="1"/>
    </row>
    <row r="113" spans="29:32" x14ac:dyDescent="0.35">
      <c r="AC113" s="1"/>
      <c r="AD113" s="1"/>
      <c r="AE113" s="3"/>
      <c r="AF113" s="1"/>
    </row>
    <row r="114" spans="29:32" x14ac:dyDescent="0.35">
      <c r="AC114" s="1"/>
      <c r="AD114" s="1"/>
      <c r="AE114" s="3"/>
      <c r="AF114" s="1"/>
    </row>
    <row r="115" spans="29:32" x14ac:dyDescent="0.35">
      <c r="AC115" s="1"/>
      <c r="AD115" s="1"/>
      <c r="AE115" s="3"/>
      <c r="AF115" s="1"/>
    </row>
    <row r="116" spans="29:32" x14ac:dyDescent="0.35">
      <c r="AC116" s="1"/>
      <c r="AD116" s="1"/>
      <c r="AE116" s="3"/>
      <c r="AF116" s="1"/>
    </row>
    <row r="117" spans="29:32" x14ac:dyDescent="0.35">
      <c r="AC117" s="1"/>
      <c r="AD117" s="1"/>
      <c r="AE117" s="3"/>
      <c r="AF117" s="1"/>
    </row>
    <row r="118" spans="29:32" x14ac:dyDescent="0.35">
      <c r="AC118" s="1"/>
      <c r="AD118" s="1"/>
      <c r="AE118" s="3"/>
      <c r="AF118" s="1"/>
    </row>
    <row r="119" spans="29:32" x14ac:dyDescent="0.35">
      <c r="AC119" s="1"/>
      <c r="AD119" s="1"/>
      <c r="AE119" s="3"/>
      <c r="AF119" s="1"/>
    </row>
    <row r="120" spans="29:32" x14ac:dyDescent="0.35">
      <c r="AC120" s="1"/>
      <c r="AD120" s="1"/>
      <c r="AE120" s="3"/>
      <c r="AF120" s="1"/>
    </row>
    <row r="121" spans="29:32" x14ac:dyDescent="0.35">
      <c r="AC121" s="1"/>
      <c r="AD121" s="1"/>
      <c r="AE121" s="3"/>
      <c r="AF121" s="1"/>
    </row>
    <row r="122" spans="29:32" x14ac:dyDescent="0.35">
      <c r="AC122" s="1"/>
      <c r="AD122" s="1"/>
      <c r="AE122" s="3"/>
      <c r="AF122" s="1"/>
    </row>
    <row r="123" spans="29:32" x14ac:dyDescent="0.35">
      <c r="AC123" s="1"/>
      <c r="AD123" s="1"/>
      <c r="AE123" s="3"/>
      <c r="AF123" s="1"/>
    </row>
    <row r="124" spans="29:32" x14ac:dyDescent="0.35">
      <c r="AC124" s="1"/>
      <c r="AD124" s="1"/>
      <c r="AE124" s="3"/>
      <c r="AF124" s="1"/>
    </row>
    <row r="125" spans="29:32" x14ac:dyDescent="0.35">
      <c r="AC125" s="1"/>
      <c r="AD125" s="1"/>
      <c r="AE125" s="3"/>
      <c r="AF125" s="1"/>
    </row>
    <row r="126" spans="29:32" x14ac:dyDescent="0.35">
      <c r="AC126" s="1"/>
      <c r="AD126" s="1"/>
      <c r="AE126" s="3"/>
      <c r="AF126" s="1"/>
    </row>
    <row r="127" spans="29:32" x14ac:dyDescent="0.35">
      <c r="AC127" s="1"/>
      <c r="AD127" s="1"/>
      <c r="AE127" s="3"/>
      <c r="AF127" s="1"/>
    </row>
    <row r="128" spans="29:32" x14ac:dyDescent="0.35">
      <c r="AC128" s="1"/>
      <c r="AD128" s="1"/>
      <c r="AE128" s="3"/>
      <c r="AF128" s="1"/>
    </row>
    <row r="129" spans="29:32" x14ac:dyDescent="0.35">
      <c r="AC129" s="1"/>
      <c r="AD129" s="1"/>
      <c r="AE129" s="3"/>
      <c r="AF129" s="1"/>
    </row>
    <row r="130" spans="29:32" x14ac:dyDescent="0.35">
      <c r="AC130" s="1"/>
      <c r="AD130" s="1"/>
      <c r="AE130" s="3"/>
      <c r="AF130" s="1"/>
    </row>
    <row r="131" spans="29:32" x14ac:dyDescent="0.35">
      <c r="AC131" s="1"/>
      <c r="AD131" s="1"/>
      <c r="AE131" s="3"/>
      <c r="AF131" s="1"/>
    </row>
    <row r="132" spans="29:32" x14ac:dyDescent="0.35">
      <c r="AC132" s="1"/>
      <c r="AD132" s="1"/>
      <c r="AE132" s="3"/>
      <c r="AF132" s="1"/>
    </row>
    <row r="133" spans="29:32" x14ac:dyDescent="0.35">
      <c r="AC133" s="1"/>
      <c r="AD133" s="1"/>
      <c r="AE133" s="3"/>
      <c r="AF133" s="1"/>
    </row>
    <row r="134" spans="29:32" x14ac:dyDescent="0.35">
      <c r="AC134" s="1"/>
      <c r="AD134" s="1"/>
      <c r="AE134" s="3"/>
      <c r="AF134" s="1"/>
    </row>
    <row r="135" spans="29:32" x14ac:dyDescent="0.35">
      <c r="AC135" s="1"/>
      <c r="AD135" s="1"/>
      <c r="AE135" s="3"/>
      <c r="AF135" s="1"/>
    </row>
    <row r="136" spans="29:32" x14ac:dyDescent="0.35">
      <c r="AC136" s="1"/>
      <c r="AD136" s="1"/>
      <c r="AE136" s="3"/>
      <c r="AF136" s="1"/>
    </row>
    <row r="137" spans="29:32" x14ac:dyDescent="0.35">
      <c r="AC137" s="1"/>
      <c r="AD137" s="1"/>
      <c r="AE137" s="3"/>
      <c r="AF137" s="1"/>
    </row>
    <row r="138" spans="29:32" x14ac:dyDescent="0.35">
      <c r="AC138" s="1"/>
      <c r="AD138" s="1"/>
      <c r="AE138" s="3"/>
      <c r="AF138" s="1"/>
    </row>
    <row r="139" spans="29:32" x14ac:dyDescent="0.35">
      <c r="AC139" s="1"/>
      <c r="AD139" s="1"/>
      <c r="AE139" s="3"/>
      <c r="AF139" s="1"/>
    </row>
    <row r="140" spans="29:32" x14ac:dyDescent="0.35">
      <c r="AC140" s="1"/>
      <c r="AD140" s="1"/>
      <c r="AE140" s="3"/>
      <c r="AF140" s="1"/>
    </row>
    <row r="141" spans="29:32" x14ac:dyDescent="0.35">
      <c r="AC141" s="1"/>
      <c r="AD141" s="1"/>
      <c r="AE141" s="3"/>
      <c r="AF141" s="1"/>
    </row>
    <row r="142" spans="29:32" x14ac:dyDescent="0.35">
      <c r="AC142" s="1"/>
      <c r="AD142" s="1"/>
      <c r="AE142" s="3"/>
      <c r="AF142" s="1"/>
    </row>
    <row r="143" spans="29:32" x14ac:dyDescent="0.35">
      <c r="AC143" s="1"/>
      <c r="AD143" s="1"/>
      <c r="AE143" s="3"/>
      <c r="AF143" s="1"/>
    </row>
    <row r="144" spans="29:32" x14ac:dyDescent="0.35">
      <c r="AC144" s="1"/>
      <c r="AD144" s="1"/>
      <c r="AE144" s="3"/>
      <c r="AF144" s="1"/>
    </row>
    <row r="145" spans="29:32" x14ac:dyDescent="0.35">
      <c r="AC145" s="1"/>
      <c r="AD145" s="1"/>
      <c r="AE145" s="3"/>
      <c r="AF145" s="1"/>
    </row>
    <row r="146" spans="29:32" x14ac:dyDescent="0.35">
      <c r="AC146" s="1"/>
      <c r="AD146" s="1"/>
      <c r="AE146" s="3"/>
      <c r="AF146" s="1"/>
    </row>
    <row r="147" spans="29:32" x14ac:dyDescent="0.35">
      <c r="AC147" s="1"/>
      <c r="AD147" s="1"/>
      <c r="AE147" s="3"/>
      <c r="AF147" s="1"/>
    </row>
    <row r="148" spans="29:32" x14ac:dyDescent="0.35">
      <c r="AC148" s="1"/>
      <c r="AD148" s="1"/>
      <c r="AE148" s="3"/>
      <c r="AF148" s="1"/>
    </row>
    <row r="149" spans="29:32" x14ac:dyDescent="0.35">
      <c r="AC149" s="1"/>
      <c r="AD149" s="1"/>
      <c r="AE149" s="3"/>
      <c r="AF149" s="1"/>
    </row>
    <row r="150" spans="29:32" x14ac:dyDescent="0.35">
      <c r="AC150" s="1"/>
      <c r="AD150" s="1"/>
      <c r="AE150" s="3"/>
      <c r="AF150" s="1"/>
    </row>
    <row r="151" spans="29:32" x14ac:dyDescent="0.35">
      <c r="AC151" s="1"/>
      <c r="AD151" s="1"/>
      <c r="AE151" s="3"/>
      <c r="AF151" s="1"/>
    </row>
    <row r="152" spans="29:32" x14ac:dyDescent="0.35">
      <c r="AC152" s="1"/>
      <c r="AD152" s="1"/>
      <c r="AE152" s="3"/>
      <c r="AF152" s="1"/>
    </row>
    <row r="153" spans="29:32" x14ac:dyDescent="0.35">
      <c r="AC153" s="1"/>
      <c r="AD153" s="1"/>
      <c r="AE153" s="3"/>
      <c r="AF153" s="1"/>
    </row>
    <row r="154" spans="29:32" x14ac:dyDescent="0.35">
      <c r="AC154" s="1"/>
      <c r="AD154" s="1"/>
      <c r="AE154" s="3"/>
      <c r="AF154" s="1"/>
    </row>
    <row r="155" spans="29:32" x14ac:dyDescent="0.35">
      <c r="AC155" s="1"/>
      <c r="AD155" s="1"/>
      <c r="AE155" s="3"/>
      <c r="AF155" s="1"/>
    </row>
    <row r="156" spans="29:32" x14ac:dyDescent="0.35">
      <c r="AC156" s="1"/>
      <c r="AD156" s="1"/>
      <c r="AE156" s="3"/>
      <c r="AF156" s="1"/>
    </row>
    <row r="157" spans="29:32" x14ac:dyDescent="0.35">
      <c r="AC157" s="1"/>
      <c r="AD157" s="1"/>
      <c r="AE157" s="3"/>
      <c r="AF157" s="1"/>
    </row>
    <row r="158" spans="29:32" x14ac:dyDescent="0.35">
      <c r="AC158" s="1"/>
      <c r="AD158" s="1"/>
      <c r="AE158" s="3"/>
      <c r="AF158" s="1"/>
    </row>
    <row r="159" spans="29:32" x14ac:dyDescent="0.35">
      <c r="AC159" s="1"/>
      <c r="AD159" s="1"/>
      <c r="AE159" s="3"/>
      <c r="AF159" s="1"/>
    </row>
    <row r="160" spans="29:32" x14ac:dyDescent="0.35">
      <c r="AC160" s="1"/>
      <c r="AD160" s="1"/>
      <c r="AE160" s="3"/>
      <c r="AF160" s="1"/>
    </row>
    <row r="161" spans="29:32" x14ac:dyDescent="0.35">
      <c r="AC161" s="1"/>
      <c r="AD161" s="1"/>
      <c r="AE161" s="3"/>
      <c r="AF161" s="1"/>
    </row>
    <row r="162" spans="29:32" x14ac:dyDescent="0.35">
      <c r="AC162" s="1"/>
      <c r="AD162" s="1"/>
      <c r="AE162" s="3"/>
      <c r="AF162" s="1"/>
    </row>
    <row r="163" spans="29:32" x14ac:dyDescent="0.35">
      <c r="AC163" s="1"/>
      <c r="AD163" s="1"/>
      <c r="AE163" s="3"/>
      <c r="AF163" s="1"/>
    </row>
    <row r="164" spans="29:32" x14ac:dyDescent="0.35">
      <c r="AC164" s="1"/>
      <c r="AD164" s="1"/>
      <c r="AE164" s="3"/>
      <c r="AF164" s="1"/>
    </row>
    <row r="165" spans="29:32" x14ac:dyDescent="0.35">
      <c r="AC165" s="1"/>
      <c r="AD165" s="1"/>
      <c r="AE165" s="3"/>
      <c r="AF165" s="1"/>
    </row>
    <row r="166" spans="29:32" x14ac:dyDescent="0.35">
      <c r="AC166" s="1"/>
      <c r="AD166" s="1"/>
      <c r="AE166" s="3"/>
      <c r="AF166" s="1"/>
    </row>
    <row r="167" spans="29:32" x14ac:dyDescent="0.35">
      <c r="AC167" s="1"/>
      <c r="AD167" s="1"/>
      <c r="AE167" s="3"/>
      <c r="AF167" s="1"/>
    </row>
    <row r="168" spans="29:32" x14ac:dyDescent="0.35">
      <c r="AC168" s="1"/>
      <c r="AD168" s="1"/>
      <c r="AE168" s="3"/>
      <c r="AF168" s="1"/>
    </row>
    <row r="169" spans="29:32" x14ac:dyDescent="0.35">
      <c r="AC169" s="1"/>
      <c r="AD169" s="1"/>
      <c r="AE169" s="3"/>
      <c r="AF169" s="1"/>
    </row>
    <row r="170" spans="29:32" x14ac:dyDescent="0.35">
      <c r="AC170" s="1"/>
      <c r="AD170" s="1"/>
      <c r="AE170" s="3"/>
      <c r="AF170" s="1"/>
    </row>
    <row r="171" spans="29:32" x14ac:dyDescent="0.35">
      <c r="AC171" s="1"/>
      <c r="AD171" s="1"/>
      <c r="AE171" s="3"/>
      <c r="AF171" s="1"/>
    </row>
    <row r="172" spans="29:32" x14ac:dyDescent="0.35">
      <c r="AC172" s="1"/>
      <c r="AD172" s="1"/>
      <c r="AE172" s="3"/>
      <c r="AF172" s="1"/>
    </row>
    <row r="173" spans="29:32" x14ac:dyDescent="0.35">
      <c r="AC173" s="1"/>
      <c r="AD173" s="1"/>
      <c r="AE173" s="3"/>
      <c r="AF173" s="1"/>
    </row>
    <row r="174" spans="29:32" x14ac:dyDescent="0.35">
      <c r="AC174" s="1"/>
      <c r="AD174" s="1"/>
      <c r="AE174" s="3"/>
      <c r="AF174" s="1"/>
    </row>
    <row r="175" spans="29:32" x14ac:dyDescent="0.35">
      <c r="AC175" s="1"/>
      <c r="AD175" s="1"/>
      <c r="AE175" s="3"/>
      <c r="AF175" s="1"/>
    </row>
    <row r="176" spans="29:32" x14ac:dyDescent="0.35">
      <c r="AC176" s="1"/>
      <c r="AD176" s="1"/>
      <c r="AE176" s="3"/>
      <c r="AF176" s="1"/>
    </row>
    <row r="177" spans="29:32" x14ac:dyDescent="0.35">
      <c r="AC177" s="1"/>
      <c r="AD177" s="1"/>
      <c r="AE177" s="3"/>
      <c r="AF177" s="1"/>
    </row>
    <row r="178" spans="29:32" x14ac:dyDescent="0.35">
      <c r="AC178" s="1"/>
      <c r="AD178" s="1"/>
      <c r="AE178" s="3"/>
      <c r="AF178" s="1"/>
    </row>
    <row r="179" spans="29:32" x14ac:dyDescent="0.35">
      <c r="AC179" s="1"/>
      <c r="AD179" s="1"/>
      <c r="AE179" s="3"/>
      <c r="AF179" s="1"/>
    </row>
    <row r="180" spans="29:32" x14ac:dyDescent="0.35">
      <c r="AC180" s="1"/>
      <c r="AD180" s="1"/>
      <c r="AE180" s="3"/>
      <c r="AF180" s="1"/>
    </row>
    <row r="181" spans="29:32" x14ac:dyDescent="0.35">
      <c r="AC181" s="1"/>
      <c r="AD181" s="1"/>
      <c r="AE181" s="3"/>
      <c r="AF181" s="1"/>
    </row>
    <row r="182" spans="29:32" x14ac:dyDescent="0.35">
      <c r="AC182" s="1"/>
      <c r="AD182" s="1"/>
      <c r="AE182" s="3"/>
      <c r="AF182" s="1"/>
    </row>
    <row r="183" spans="29:32" x14ac:dyDescent="0.35">
      <c r="AC183" s="1"/>
      <c r="AD183" s="1"/>
      <c r="AE183" s="3"/>
      <c r="AF183" s="1"/>
    </row>
    <row r="184" spans="29:32" x14ac:dyDescent="0.35">
      <c r="AC184" s="1"/>
      <c r="AD184" s="1"/>
      <c r="AE184" s="3"/>
      <c r="AF184" s="1"/>
    </row>
    <row r="185" spans="29:32" x14ac:dyDescent="0.35">
      <c r="AC185" s="1"/>
      <c r="AD185" s="1"/>
      <c r="AE185" s="3"/>
      <c r="AF185" s="1"/>
    </row>
    <row r="186" spans="29:32" x14ac:dyDescent="0.35">
      <c r="AC186" s="1"/>
      <c r="AD186" s="1"/>
      <c r="AE186" s="3"/>
      <c r="AF186" s="1"/>
    </row>
    <row r="187" spans="29:32" x14ac:dyDescent="0.35">
      <c r="AC187" s="1"/>
      <c r="AD187" s="1"/>
      <c r="AE187" s="3"/>
      <c r="AF187" s="1"/>
    </row>
    <row r="188" spans="29:32" x14ac:dyDescent="0.35">
      <c r="AC188" s="1"/>
      <c r="AD188" s="1"/>
      <c r="AE188" s="3"/>
      <c r="AF188" s="1"/>
    </row>
    <row r="189" spans="29:32" x14ac:dyDescent="0.35">
      <c r="AC189" s="1"/>
      <c r="AD189" s="1"/>
      <c r="AE189" s="3"/>
      <c r="AF189" s="1"/>
    </row>
    <row r="190" spans="29:32" x14ac:dyDescent="0.35">
      <c r="AC190" s="1"/>
      <c r="AD190" s="1"/>
      <c r="AE190" s="3"/>
      <c r="AF190" s="1"/>
    </row>
    <row r="191" spans="29:32" x14ac:dyDescent="0.35">
      <c r="AC191" s="1"/>
      <c r="AD191" s="1"/>
      <c r="AE191" s="3"/>
      <c r="AF191" s="1"/>
    </row>
    <row r="192" spans="29:32" x14ac:dyDescent="0.35">
      <c r="AC192" s="1"/>
      <c r="AD192" s="1"/>
      <c r="AE192" s="3"/>
      <c r="AF192" s="1"/>
    </row>
    <row r="193" spans="29:32" x14ac:dyDescent="0.35">
      <c r="AC193" s="1"/>
      <c r="AD193" s="1"/>
      <c r="AE193" s="3"/>
      <c r="AF193" s="1"/>
    </row>
    <row r="194" spans="29:32" x14ac:dyDescent="0.35">
      <c r="AC194" s="1"/>
      <c r="AD194" s="1"/>
      <c r="AE194" s="3"/>
      <c r="AF194" s="1"/>
    </row>
    <row r="195" spans="29:32" x14ac:dyDescent="0.35">
      <c r="AC195" s="1"/>
      <c r="AD195" s="1"/>
      <c r="AE195" s="3"/>
      <c r="AF195" s="1"/>
    </row>
    <row r="196" spans="29:32" x14ac:dyDescent="0.35">
      <c r="AC196" s="1"/>
      <c r="AD196" s="1"/>
      <c r="AE196" s="3"/>
      <c r="AF196" s="1"/>
    </row>
    <row r="197" spans="29:32" x14ac:dyDescent="0.35">
      <c r="AC197" s="1"/>
      <c r="AD197" s="1"/>
      <c r="AE197" s="3"/>
      <c r="AF197" s="1"/>
    </row>
    <row r="198" spans="29:32" x14ac:dyDescent="0.35">
      <c r="AC198" s="1"/>
      <c r="AD198" s="1"/>
      <c r="AE198" s="3"/>
      <c r="AF198" s="1"/>
    </row>
    <row r="199" spans="29:32" x14ac:dyDescent="0.35">
      <c r="AC199" s="1"/>
      <c r="AD199" s="1"/>
      <c r="AE199" s="3"/>
      <c r="AF199" s="1"/>
    </row>
    <row r="200" spans="29:32" x14ac:dyDescent="0.35">
      <c r="AC200" s="1"/>
      <c r="AD200" s="1"/>
      <c r="AE200" s="3"/>
      <c r="AF200" s="1"/>
    </row>
    <row r="201" spans="29:32" x14ac:dyDescent="0.35">
      <c r="AC201" s="1"/>
      <c r="AD201" s="1"/>
      <c r="AE201" s="3"/>
      <c r="AF201" s="1"/>
    </row>
    <row r="202" spans="29:32" x14ac:dyDescent="0.35">
      <c r="AC202" s="1"/>
      <c r="AD202" s="1"/>
      <c r="AE202" s="3"/>
      <c r="AF202" s="1"/>
    </row>
    <row r="203" spans="29:32" x14ac:dyDescent="0.35">
      <c r="AC203" s="1"/>
      <c r="AD203" s="1"/>
      <c r="AE203" s="3"/>
      <c r="AF203" s="1"/>
    </row>
    <row r="204" spans="29:32" x14ac:dyDescent="0.35">
      <c r="AC204" s="1"/>
      <c r="AD204" s="1"/>
      <c r="AE204" s="3"/>
      <c r="AF204" s="1"/>
    </row>
    <row r="205" spans="29:32" x14ac:dyDescent="0.35">
      <c r="AC205" s="1"/>
      <c r="AD205" s="1"/>
      <c r="AE205" s="3"/>
      <c r="AF205" s="1"/>
    </row>
    <row r="206" spans="29:32" x14ac:dyDescent="0.35">
      <c r="AC206" s="1"/>
      <c r="AD206" s="1"/>
      <c r="AE206" s="3"/>
      <c r="AF206" s="1"/>
    </row>
    <row r="207" spans="29:32" x14ac:dyDescent="0.35">
      <c r="AC207" s="1"/>
      <c r="AD207" s="1"/>
      <c r="AE207" s="3"/>
      <c r="AF207" s="1"/>
    </row>
    <row r="208" spans="29:32" x14ac:dyDescent="0.35">
      <c r="AC208" s="1"/>
      <c r="AD208" s="1"/>
      <c r="AE208" s="3"/>
      <c r="AF208" s="1"/>
    </row>
    <row r="209" spans="29:32" x14ac:dyDescent="0.35">
      <c r="AC209" s="1"/>
      <c r="AD209" s="1"/>
      <c r="AE209" s="3"/>
      <c r="AF209" s="1"/>
    </row>
    <row r="210" spans="29:32" x14ac:dyDescent="0.35">
      <c r="AC210" s="1"/>
      <c r="AD210" s="1"/>
      <c r="AE210" s="3"/>
      <c r="AF210" s="1"/>
    </row>
    <row r="211" spans="29:32" x14ac:dyDescent="0.35">
      <c r="AC211" s="1"/>
      <c r="AD211" s="1"/>
      <c r="AE211" s="3"/>
      <c r="AF211" s="1"/>
    </row>
    <row r="212" spans="29:32" x14ac:dyDescent="0.35">
      <c r="AC212" s="1"/>
      <c r="AD212" s="1"/>
      <c r="AE212" s="3"/>
      <c r="AF212" s="1"/>
    </row>
    <row r="213" spans="29:32" x14ac:dyDescent="0.35">
      <c r="AC213" s="1"/>
      <c r="AD213" s="1"/>
      <c r="AE213" s="3"/>
      <c r="AF213" s="1"/>
    </row>
    <row r="214" spans="29:32" x14ac:dyDescent="0.35">
      <c r="AC214" s="1"/>
      <c r="AD214" s="1"/>
      <c r="AE214" s="3"/>
      <c r="AF214" s="1"/>
    </row>
    <row r="215" spans="29:32" x14ac:dyDescent="0.35">
      <c r="AC215" s="1"/>
      <c r="AD215" s="1"/>
      <c r="AE215" s="3"/>
      <c r="AF215" s="1"/>
    </row>
    <row r="216" spans="29:32" x14ac:dyDescent="0.35">
      <c r="AC216" s="1"/>
      <c r="AD216" s="1"/>
      <c r="AE216" s="3"/>
      <c r="AF216" s="1"/>
    </row>
    <row r="217" spans="29:32" x14ac:dyDescent="0.35">
      <c r="AC217" s="1"/>
      <c r="AD217" s="1"/>
      <c r="AE217" s="3"/>
      <c r="AF217" s="1"/>
    </row>
    <row r="218" spans="29:32" x14ac:dyDescent="0.35">
      <c r="AC218" s="1"/>
      <c r="AD218" s="1"/>
      <c r="AE218" s="3"/>
      <c r="AF218" s="1"/>
    </row>
    <row r="219" spans="29:32" x14ac:dyDescent="0.35">
      <c r="AC219" s="1"/>
      <c r="AD219" s="1"/>
      <c r="AE219" s="3"/>
      <c r="AF219" s="1"/>
    </row>
    <row r="220" spans="29:32" x14ac:dyDescent="0.35">
      <c r="AC220" s="1"/>
      <c r="AD220" s="1"/>
      <c r="AE220" s="3"/>
      <c r="AF220" s="1"/>
    </row>
    <row r="221" spans="29:32" x14ac:dyDescent="0.35">
      <c r="AC221" s="1"/>
      <c r="AD221" s="1"/>
      <c r="AE221" s="3"/>
      <c r="AF221" s="1"/>
    </row>
    <row r="222" spans="29:32" x14ac:dyDescent="0.35">
      <c r="AC222" s="1"/>
      <c r="AD222" s="1"/>
      <c r="AE222" s="3"/>
      <c r="AF222" s="1"/>
    </row>
    <row r="223" spans="29:32" x14ac:dyDescent="0.35">
      <c r="AC223" s="1"/>
      <c r="AD223" s="1"/>
      <c r="AE223" s="3"/>
      <c r="AF223" s="1"/>
    </row>
    <row r="224" spans="29:32" x14ac:dyDescent="0.35">
      <c r="AC224" s="1"/>
      <c r="AD224" s="1"/>
      <c r="AE224" s="3"/>
      <c r="AF224" s="1"/>
    </row>
    <row r="225" spans="29:32" x14ac:dyDescent="0.35">
      <c r="AC225" s="1"/>
      <c r="AD225" s="1"/>
      <c r="AE225" s="3"/>
      <c r="AF225" s="1"/>
    </row>
    <row r="226" spans="29:32" x14ac:dyDescent="0.35">
      <c r="AC226" s="1"/>
      <c r="AD226" s="1"/>
      <c r="AE226" s="3"/>
      <c r="AF226" s="1"/>
    </row>
    <row r="227" spans="29:32" x14ac:dyDescent="0.35">
      <c r="AC227" s="1"/>
      <c r="AD227" s="1"/>
      <c r="AE227" s="3"/>
      <c r="AF227" s="1"/>
    </row>
    <row r="228" spans="29:32" x14ac:dyDescent="0.35">
      <c r="AC228" s="1"/>
      <c r="AD228" s="1"/>
      <c r="AE228" s="3"/>
      <c r="AF228" s="1"/>
    </row>
    <row r="229" spans="29:32" x14ac:dyDescent="0.35">
      <c r="AC229" s="1"/>
      <c r="AD229" s="1"/>
      <c r="AE229" s="3"/>
      <c r="AF229" s="1"/>
    </row>
    <row r="230" spans="29:32" x14ac:dyDescent="0.35">
      <c r="AC230" s="1"/>
      <c r="AD230" s="1"/>
      <c r="AE230" s="3"/>
      <c r="AF230" s="1"/>
    </row>
    <row r="231" spans="29:32" x14ac:dyDescent="0.35">
      <c r="AC231" s="1"/>
      <c r="AD231" s="1"/>
      <c r="AE231" s="3"/>
      <c r="AF231" s="1"/>
    </row>
    <row r="232" spans="29:32" x14ac:dyDescent="0.35">
      <c r="AC232" s="1"/>
      <c r="AD232" s="1"/>
      <c r="AE232" s="3"/>
      <c r="AF232" s="1"/>
    </row>
    <row r="233" spans="29:32" x14ac:dyDescent="0.35">
      <c r="AC233" s="1"/>
      <c r="AD233" s="1"/>
      <c r="AE233" s="3"/>
      <c r="AF233" s="1"/>
    </row>
    <row r="234" spans="29:32" x14ac:dyDescent="0.35">
      <c r="AC234" s="1"/>
      <c r="AD234" s="1"/>
      <c r="AE234" s="3"/>
      <c r="AF234" s="1"/>
    </row>
    <row r="235" spans="29:32" x14ac:dyDescent="0.35">
      <c r="AC235" s="1"/>
      <c r="AD235" s="1"/>
      <c r="AE235" s="3"/>
      <c r="AF235" s="1"/>
    </row>
    <row r="236" spans="29:32" x14ac:dyDescent="0.35">
      <c r="AC236" s="1"/>
      <c r="AD236" s="1"/>
      <c r="AE236" s="3"/>
      <c r="AF236" s="1"/>
    </row>
    <row r="237" spans="29:32" x14ac:dyDescent="0.35">
      <c r="AC237" s="1"/>
      <c r="AD237" s="1"/>
      <c r="AE237" s="3"/>
      <c r="AF237" s="1"/>
    </row>
    <row r="238" spans="29:32" x14ac:dyDescent="0.35">
      <c r="AC238" s="1"/>
      <c r="AD238" s="1"/>
      <c r="AE238" s="3"/>
      <c r="AF238" s="1"/>
    </row>
    <row r="239" spans="29:32" x14ac:dyDescent="0.35">
      <c r="AC239" s="1"/>
      <c r="AD239" s="1"/>
      <c r="AE239" s="3"/>
      <c r="AF239" s="1"/>
    </row>
    <row r="240" spans="29:32" x14ac:dyDescent="0.35">
      <c r="AC240" s="1"/>
      <c r="AD240" s="1"/>
      <c r="AE240" s="3"/>
      <c r="AF240" s="1"/>
    </row>
    <row r="241" spans="29:32" x14ac:dyDescent="0.35">
      <c r="AC241" s="1"/>
      <c r="AD241" s="1"/>
      <c r="AE241" s="3"/>
      <c r="AF241" s="1"/>
    </row>
    <row r="242" spans="29:32" x14ac:dyDescent="0.35">
      <c r="AC242" s="1"/>
      <c r="AD242" s="1"/>
      <c r="AE242" s="3"/>
      <c r="AF242" s="1"/>
    </row>
    <row r="243" spans="29:32" x14ac:dyDescent="0.35">
      <c r="AC243" s="1"/>
      <c r="AD243" s="1"/>
      <c r="AE243" s="3"/>
    </row>
  </sheetData>
  <autoFilter ref="Z1:Z242" xr:uid="{C529E450-C53B-48EC-A90B-C220DE7F9477}"/>
  <conditionalFormatting sqref="G1:H1 J1:J1048576 L1:M1048576 O1:O1048576 Q1:T1048576 V1:X1048576 F2:H1048576">
    <cfRule type="containsText" dxfId="3" priority="3" operator="containsText" text="1">
      <formula>NOT(ISERROR(SEARCH("1",F1)))</formula>
    </cfRule>
    <cfRule type="containsText" dxfId="2" priority="4" operator="containsText" text="0">
      <formula>NOT(ISERROR(SEARCH("0",F1)))</formula>
    </cfRule>
  </conditionalFormatting>
  <conditionalFormatting sqref="J1:J2 L1:M2 O1:O2 Q1:T2 V1:X2 F2:H2">
    <cfRule type="containsText" dxfId="1" priority="5" operator="containsText" text="1">
      <formula>NOT(ISERROR(SEARCH("1",F1)))</formula>
    </cfRule>
    <cfRule type="containsText" dxfId="0" priority="6" operator="containsText" text="0">
      <formula>NOT(ISERROR(SEARCH("0",F1)))</formula>
    </cfRule>
  </conditionalFormatting>
  <pageMargins left="0.7" right="0.7" top="0.75" bottom="0.75" header="0.3" footer="0.3"/>
  <pageSetup paperSize="8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D25D0-8370-409D-BA02-7215041AB98A}">
  <sheetPr codeName="Sheet4"/>
  <dimension ref="B3:J15"/>
  <sheetViews>
    <sheetView zoomScale="85" zoomScaleNormal="85" workbookViewId="0"/>
  </sheetViews>
  <sheetFormatPr defaultColWidth="8.7265625" defaultRowHeight="14.5" x14ac:dyDescent="0.35"/>
  <cols>
    <col min="1" max="2" width="8.7265625" style="1"/>
    <col min="3" max="3" width="10" style="1" bestFit="1" customWidth="1"/>
    <col min="4" max="4" width="14.54296875" style="1" bestFit="1" customWidth="1"/>
    <col min="5" max="9" width="8.7265625" style="2"/>
    <col min="10" max="10" width="14.81640625" style="2" bestFit="1" customWidth="1"/>
    <col min="11" max="16384" width="8.7265625" style="1"/>
  </cols>
  <sheetData>
    <row r="3" spans="2:10" x14ac:dyDescent="0.35">
      <c r="B3" s="8" t="s">
        <v>76</v>
      </c>
      <c r="C3" s="8" t="s">
        <v>77</v>
      </c>
      <c r="D3" s="8" t="s">
        <v>78</v>
      </c>
      <c r="E3" s="14" t="s">
        <v>79</v>
      </c>
      <c r="F3" s="14" t="s">
        <v>80</v>
      </c>
      <c r="G3" s="14" t="s">
        <v>81</v>
      </c>
      <c r="H3" s="14" t="s">
        <v>82</v>
      </c>
      <c r="I3" s="14" t="s">
        <v>83</v>
      </c>
      <c r="J3" s="14" t="s">
        <v>84</v>
      </c>
    </row>
    <row r="4" spans="2:10" x14ac:dyDescent="0.35">
      <c r="B4" s="8">
        <v>2025</v>
      </c>
      <c r="C4" s="8" t="s">
        <v>85</v>
      </c>
      <c r="D4" s="3">
        <v>45688</v>
      </c>
      <c r="E4" s="2">
        <f>COUNTIFS(EG!$I:$I,"&lt;="&amp;$D4,EG!$K:$K,"",EG!$N:$N,"",EG!$P:$P,"",EG!$U:$U,"")-COUNTIFS(EG!$D:$D,"&gt;0",EG!$D:$D,"&lt;="&amp;$D4,EG!$AF:$AF,"=1")</f>
        <v>2</v>
      </c>
      <c r="F4" s="2">
        <f>COUNTIFS(EG!$K:$K,"&lt;="&amp;$D4,EG!$N:$N,"",EG!$P:$P,"",EG!$U:$U,"")-COUNTIFS(EG!$D:$D,"&gt;0",EG!$D:$D,"&lt;="&amp;$D4,EG!$AF:$AF,"=2")</f>
        <v>0</v>
      </c>
      <c r="G4" s="2">
        <f>COUNTIFS(EG!$N:$N,"&lt;="&amp;$D4,EG!$P:$P,"",EG!$U:$U,"")-COUNTIFS(EG!$D:$D,"&gt;0",EG!$D:$D,"&lt;="&amp;$D4,EG!$AF:$AF,"=3")</f>
        <v>0</v>
      </c>
      <c r="H4" s="2">
        <f>COUNTIFS(EG!$P:$P,"&lt;="&amp;$D4,EG!$U:$U,"")-COUNTIFS(EG!$D:$D,"&gt;0",EG!$D:$D,"&lt;="&amp;$D4,EG!$AF:$AF,"=4")</f>
        <v>0</v>
      </c>
      <c r="I4" s="2">
        <f>COUNTIFS(EG!$U:$U,"&lt;="&amp;$D4)-COUNTIFS(EG!$D:$D,"&gt;0",EG!$D:$D,"&lt;="&amp;$D4,EG!$AF:$AF,"=5")</f>
        <v>0</v>
      </c>
      <c r="J4" s="2">
        <f t="shared" ref="J4:J15" si="0">SUM(E4:I4)</f>
        <v>2</v>
      </c>
    </row>
    <row r="5" spans="2:10" x14ac:dyDescent="0.35">
      <c r="C5" s="8" t="s">
        <v>86</v>
      </c>
      <c r="D5" s="3">
        <v>45716</v>
      </c>
      <c r="E5" s="2">
        <f>COUNTIFS(EG!$I:$I,"&lt;="&amp;$D5,EG!$K:$K,"",EG!$N:$N,"",EG!$P:$P,"",EG!$U:$U,"")-COUNTIFS(EG!$D:$D,"&gt;0",EG!$D:$D,"&lt;="&amp;$D5,EG!$AF:$AF,"=1")</f>
        <v>4</v>
      </c>
      <c r="F5" s="2">
        <f>COUNTIFS(EG!$K:$K,"&lt;="&amp;$D5,EG!$N:$N,"",EG!$P:$P,"",EG!$U:$U,"")-COUNTIFS(EG!$D:$D,"&gt;0",EG!$D:$D,"&lt;="&amp;$D5,EG!$AF:$AF,"=2")</f>
        <v>0</v>
      </c>
      <c r="G5" s="2">
        <f>COUNTIFS(EG!$N:$N,"&lt;="&amp;$D5,EG!$P:$P,"",EG!$U:$U,"")-COUNTIFS(EG!$D:$D,"&gt;0",EG!$D:$D,"&lt;="&amp;$D5,EG!$AF:$AF,"=3")</f>
        <v>0</v>
      </c>
      <c r="H5" s="2">
        <f>COUNTIFS(EG!$P:$P,"&lt;="&amp;$D5,EG!$U:$U,"")-COUNTIFS(EG!$D:$D,"&gt;0",EG!$D:$D,"&lt;="&amp;$D5,EG!$AF:$AF,"=4")</f>
        <v>0</v>
      </c>
      <c r="I5" s="2">
        <f>COUNTIFS(EG!$U:$U,"&lt;="&amp;$D5)-COUNTIFS(EG!$D:$D,"&gt;0",EG!$D:$D,"&lt;="&amp;$D5,EG!$AF:$AF,"=5")</f>
        <v>0</v>
      </c>
      <c r="J5" s="2">
        <f t="shared" si="0"/>
        <v>4</v>
      </c>
    </row>
    <row r="6" spans="2:10" x14ac:dyDescent="0.35">
      <c r="C6" s="8" t="s">
        <v>87</v>
      </c>
      <c r="D6" s="3">
        <v>45747</v>
      </c>
      <c r="E6" s="2">
        <f>COUNTIFS(EG!$I:$I,"&lt;="&amp;$D6,EG!$K:$K,"",EG!$N:$N,"",EG!$P:$P,"",EG!$U:$U,"")-COUNTIFS(EG!$D:$D,"&gt;0",EG!$D:$D,"&lt;="&amp;$D6,EG!$AF:$AF,"=1")</f>
        <v>4</v>
      </c>
      <c r="F6" s="2">
        <f>COUNTIFS(EG!$K:$K,"&lt;="&amp;$D6,EG!$N:$N,"",EG!$P:$P,"",EG!$U:$U,"")-COUNTIFS(EG!$D:$D,"&gt;0",EG!$D:$D,"&lt;="&amp;$D6,EG!$AF:$AF,"=2")</f>
        <v>1</v>
      </c>
      <c r="G6" s="2">
        <f>COUNTIFS(EG!$N:$N,"&lt;="&amp;$D6,EG!$P:$P,"",EG!$U:$U,"")-COUNTIFS(EG!$D:$D,"&gt;0",EG!$D:$D,"&lt;="&amp;$D6,EG!$AF:$AF,"=3")</f>
        <v>1</v>
      </c>
      <c r="H6" s="2">
        <f>COUNTIFS(EG!$P:$P,"&lt;="&amp;$D6,EG!$U:$U,"")-COUNTIFS(EG!$D:$D,"&gt;0",EG!$D:$D,"&lt;="&amp;$D6,EG!$AF:$AF,"=4")</f>
        <v>0</v>
      </c>
      <c r="I6" s="2">
        <f>COUNTIFS(EG!$U:$U,"&lt;="&amp;$D6)-COUNTIFS(EG!$D:$D,"&gt;0",EG!$D:$D,"&lt;="&amp;$D6,EG!$AF:$AF,"=5")</f>
        <v>1</v>
      </c>
      <c r="J6" s="2">
        <f t="shared" si="0"/>
        <v>7</v>
      </c>
    </row>
    <row r="7" spans="2:10" x14ac:dyDescent="0.35">
      <c r="C7" s="8" t="s">
        <v>88</v>
      </c>
      <c r="D7" s="3">
        <v>45777</v>
      </c>
      <c r="E7" s="2">
        <f>COUNTIFS(EG!$I:$I,"&lt;="&amp;$D7,EG!$K:$K,"",EG!$N:$N,"",EG!$P:$P,"",EG!$U:$U,"")-COUNTIFS(EG!$D:$D,"&gt;0",EG!$D:$D,"&lt;="&amp;$D7,EG!$AF:$AF,"=1")</f>
        <v>4</v>
      </c>
      <c r="F7" s="2">
        <f>COUNTIFS(EG!$K:$K,"&lt;="&amp;$D7,EG!$N:$N,"",EG!$P:$P,"",EG!$U:$U,"")-COUNTIFS(EG!$D:$D,"&gt;0",EG!$D:$D,"&lt;="&amp;$D7,EG!$AF:$AF,"=2")</f>
        <v>1</v>
      </c>
      <c r="G7" s="2">
        <f>COUNTIFS(EG!$N:$N,"&lt;="&amp;$D7,EG!$P:$P,"",EG!$U:$U,"")-COUNTIFS(EG!$D:$D,"&gt;0",EG!$D:$D,"&lt;="&amp;$D7,EG!$AF:$AF,"=3")</f>
        <v>1</v>
      </c>
      <c r="H7" s="2">
        <f>COUNTIFS(EG!$P:$P,"&lt;="&amp;$D7,EG!$U:$U,"")-COUNTIFS(EG!$D:$D,"&gt;0",EG!$D:$D,"&lt;="&amp;$D7,EG!$AF:$AF,"=4")</f>
        <v>0</v>
      </c>
      <c r="I7" s="2">
        <f>COUNTIFS(EG!$U:$U,"&lt;="&amp;$D7)-COUNTIFS(EG!$D:$D,"&gt;0",EG!$D:$D,"&lt;="&amp;$D7,EG!$AF:$AF,"=5")</f>
        <v>1</v>
      </c>
      <c r="J7" s="2">
        <f t="shared" si="0"/>
        <v>7</v>
      </c>
    </row>
    <row r="8" spans="2:10" x14ac:dyDescent="0.35">
      <c r="C8" s="8" t="s">
        <v>89</v>
      </c>
      <c r="D8" s="3">
        <v>45808</v>
      </c>
      <c r="E8" s="2">
        <f>COUNTIFS(EG!$I:$I,"&lt;="&amp;$D8,EG!$K:$K,"",EG!$N:$N,"",EG!$P:$P,"",EG!$U:$U,"")-COUNTIFS(EG!$D:$D,"&gt;0",EG!$D:$D,"&lt;="&amp;$D8,EG!$AF:$AF,"=1")</f>
        <v>4</v>
      </c>
      <c r="F8" s="2">
        <f>COUNTIFS(EG!$K:$K,"&lt;="&amp;$D8,EG!$N:$N,"",EG!$P:$P,"",EG!$U:$U,"")-COUNTIFS(EG!$D:$D,"&gt;0",EG!$D:$D,"&lt;="&amp;$D8,EG!$AF:$AF,"=2")</f>
        <v>1</v>
      </c>
      <c r="G8" s="2">
        <f>COUNTIFS(EG!$N:$N,"&lt;="&amp;$D8,EG!$P:$P,"",EG!$U:$U,"")-COUNTIFS(EG!$D:$D,"&gt;0",EG!$D:$D,"&lt;="&amp;$D8,EG!$AF:$AF,"=3")</f>
        <v>1</v>
      </c>
      <c r="H8" s="2">
        <f>COUNTIFS(EG!$P:$P,"&lt;="&amp;$D8,EG!$U:$U,"")-COUNTIFS(EG!$D:$D,"&gt;0",EG!$D:$D,"&lt;="&amp;$D8,EG!$AF:$AF,"=4")</f>
        <v>0</v>
      </c>
      <c r="I8" s="2">
        <f>COUNTIFS(EG!$U:$U,"&lt;="&amp;$D8)-COUNTIFS(EG!$D:$D,"&gt;0",EG!$D:$D,"&lt;="&amp;$D8,EG!$AF:$AF,"=5")</f>
        <v>1</v>
      </c>
      <c r="J8" s="2">
        <f t="shared" si="0"/>
        <v>7</v>
      </c>
    </row>
    <row r="9" spans="2:10" x14ac:dyDescent="0.35">
      <c r="C9" s="8" t="s">
        <v>90</v>
      </c>
      <c r="D9" s="3">
        <v>45838</v>
      </c>
      <c r="E9" s="2">
        <f>COUNTIFS(EG!$I:$I,"&lt;="&amp;$D9,EG!$K:$K,"",EG!$N:$N,"",EG!$P:$P,"",EG!$U:$U,"")-COUNTIFS(EG!$D:$D,"&gt;0",EG!$D:$D,"&lt;="&amp;$D9,EG!$AF:$AF,"=1")</f>
        <v>4</v>
      </c>
      <c r="F9" s="2">
        <f>COUNTIFS(EG!$K:$K,"&lt;="&amp;$D9,EG!$N:$N,"",EG!$P:$P,"",EG!$U:$U,"")-COUNTIFS(EG!$D:$D,"&gt;0",EG!$D:$D,"&lt;="&amp;$D9,EG!$AF:$AF,"=2")</f>
        <v>1</v>
      </c>
      <c r="G9" s="2">
        <f>COUNTIFS(EG!$N:$N,"&lt;="&amp;$D9,EG!$P:$P,"",EG!$U:$U,"")-COUNTIFS(EG!$D:$D,"&gt;0",EG!$D:$D,"&lt;="&amp;$D9,EG!$AF:$AF,"=3")</f>
        <v>1</v>
      </c>
      <c r="H9" s="2">
        <f>COUNTIFS(EG!$P:$P,"&lt;="&amp;$D9,EG!$U:$U,"")-COUNTIFS(EG!$D:$D,"&gt;0",EG!$D:$D,"&lt;="&amp;$D9,EG!$AF:$AF,"=4")</f>
        <v>0</v>
      </c>
      <c r="I9" s="2">
        <f>COUNTIFS(EG!$U:$U,"&lt;="&amp;$D9)-COUNTIFS(EG!$D:$D,"&gt;0",EG!$D:$D,"&lt;="&amp;$D9,EG!$AF:$AF,"=5")</f>
        <v>1</v>
      </c>
      <c r="J9" s="2">
        <f t="shared" si="0"/>
        <v>7</v>
      </c>
    </row>
    <row r="10" spans="2:10" x14ac:dyDescent="0.35">
      <c r="C10" s="8" t="s">
        <v>91</v>
      </c>
      <c r="D10" s="3">
        <v>45869</v>
      </c>
      <c r="E10" s="2">
        <f>COUNTIFS(EG!$I:$I,"&lt;="&amp;$D10,EG!$K:$K,"",EG!$N:$N,"",EG!$P:$P,"",EG!$U:$U,"")-COUNTIFS(EG!$D:$D,"&gt;0",EG!$D:$D,"&lt;="&amp;$D10,EG!$AF:$AF,"=1")</f>
        <v>4</v>
      </c>
      <c r="F10" s="2">
        <f>COUNTIFS(EG!$K:$K,"&lt;="&amp;$D10,EG!$N:$N,"",EG!$P:$P,"",EG!$U:$U,"")-COUNTIFS(EG!$D:$D,"&gt;0",EG!$D:$D,"&lt;="&amp;$D10,EG!$AF:$AF,"=2")</f>
        <v>1</v>
      </c>
      <c r="G10" s="2">
        <f>COUNTIFS(EG!$N:$N,"&lt;="&amp;$D10,EG!$P:$P,"",EG!$U:$U,"")-COUNTIFS(EG!$D:$D,"&gt;0",EG!$D:$D,"&lt;="&amp;$D10,EG!$AF:$AF,"=3")</f>
        <v>1</v>
      </c>
      <c r="H10" s="2">
        <f>COUNTIFS(EG!$P:$P,"&lt;="&amp;$D10,EG!$U:$U,"")-COUNTIFS(EG!$D:$D,"&gt;0",EG!$D:$D,"&lt;="&amp;$D10,EG!$AF:$AF,"=4")</f>
        <v>0</v>
      </c>
      <c r="I10" s="2">
        <f>COUNTIFS(EG!$U:$U,"&lt;="&amp;$D10)-COUNTIFS(EG!$D:$D,"&gt;0",EG!$D:$D,"&lt;="&amp;$D10,EG!$AF:$AF,"=5")</f>
        <v>1</v>
      </c>
      <c r="J10" s="2">
        <f t="shared" si="0"/>
        <v>7</v>
      </c>
    </row>
    <row r="11" spans="2:10" x14ac:dyDescent="0.35">
      <c r="C11" s="8" t="s">
        <v>92</v>
      </c>
      <c r="D11" s="3">
        <v>45900</v>
      </c>
      <c r="E11" s="2">
        <f>COUNTIFS(EG!$I:$I,"&lt;="&amp;$D11,EG!$K:$K,"",EG!$N:$N,"",EG!$P:$P,"",EG!$U:$U,"")-COUNTIFS(EG!$D:$D,"&gt;0",EG!$D:$D,"&lt;="&amp;$D11,EG!$AF:$AF,"=1")</f>
        <v>4</v>
      </c>
      <c r="F11" s="2">
        <f>COUNTIFS(EG!$K:$K,"&lt;="&amp;$D11,EG!$N:$N,"",EG!$P:$P,"",EG!$U:$U,"")-COUNTIFS(EG!$D:$D,"&gt;0",EG!$D:$D,"&lt;="&amp;$D11,EG!$AF:$AF,"=2")</f>
        <v>1</v>
      </c>
      <c r="G11" s="2">
        <f>COUNTIFS(EG!$N:$N,"&lt;="&amp;$D11,EG!$P:$P,"",EG!$U:$U,"")-COUNTIFS(EG!$D:$D,"&gt;0",EG!$D:$D,"&lt;="&amp;$D11,EG!$AF:$AF,"=3")</f>
        <v>1</v>
      </c>
      <c r="H11" s="2">
        <f>COUNTIFS(EG!$P:$P,"&lt;="&amp;$D11,EG!$U:$U,"")-COUNTIFS(EG!$D:$D,"&gt;0",EG!$D:$D,"&lt;="&amp;$D11,EG!$AF:$AF,"=4")</f>
        <v>0</v>
      </c>
      <c r="I11" s="2">
        <f>COUNTIFS(EG!$U:$U,"&lt;="&amp;$D11)-COUNTIFS(EG!$D:$D,"&gt;0",EG!$D:$D,"&lt;="&amp;$D11,EG!$AF:$AF,"=5")</f>
        <v>1</v>
      </c>
      <c r="J11" s="2">
        <f t="shared" si="0"/>
        <v>7</v>
      </c>
    </row>
    <row r="12" spans="2:10" x14ac:dyDescent="0.35">
      <c r="C12" s="8" t="s">
        <v>93</v>
      </c>
      <c r="D12" s="3">
        <v>45930</v>
      </c>
      <c r="E12" s="2">
        <f>COUNTIFS(EG!$I:$I,"&lt;="&amp;$D12,EG!$K:$K,"",EG!$N:$N,"",EG!$P:$P,"",EG!$U:$U,"")-COUNTIFS(EG!$D:$D,"&gt;0",EG!$D:$D,"&lt;="&amp;$D12,EG!$AF:$AF,"=1")</f>
        <v>4</v>
      </c>
      <c r="F12" s="2">
        <f>COUNTIFS(EG!$K:$K,"&lt;="&amp;$D12,EG!$N:$N,"",EG!$P:$P,"",EG!$U:$U,"")-COUNTIFS(EG!$D:$D,"&gt;0",EG!$D:$D,"&lt;="&amp;$D12,EG!$AF:$AF,"=2")</f>
        <v>1</v>
      </c>
      <c r="G12" s="2">
        <f>COUNTIFS(EG!$N:$N,"&lt;="&amp;$D12,EG!$P:$P,"",EG!$U:$U,"")-COUNTIFS(EG!$D:$D,"&gt;0",EG!$D:$D,"&lt;="&amp;$D12,EG!$AF:$AF,"=3")</f>
        <v>1</v>
      </c>
      <c r="H12" s="2">
        <f>COUNTIFS(EG!$P:$P,"&lt;="&amp;$D12,EG!$U:$U,"")-COUNTIFS(EG!$D:$D,"&gt;0",EG!$D:$D,"&lt;="&amp;$D12,EG!$AF:$AF,"=4")</f>
        <v>0</v>
      </c>
      <c r="I12" s="2">
        <f>COUNTIFS(EG!$U:$U,"&lt;="&amp;$D12)-COUNTIFS(EG!$D:$D,"&gt;0",EG!$D:$D,"&lt;="&amp;$D12,EG!$AF:$AF,"=5")</f>
        <v>1</v>
      </c>
      <c r="J12" s="2">
        <f t="shared" si="0"/>
        <v>7</v>
      </c>
    </row>
    <row r="13" spans="2:10" x14ac:dyDescent="0.35">
      <c r="C13" s="8" t="s">
        <v>94</v>
      </c>
      <c r="D13" s="3">
        <v>45961</v>
      </c>
      <c r="E13" s="2">
        <f>COUNTIFS(EG!$I:$I,"&lt;="&amp;$D13,EG!$K:$K,"",EG!$N:$N,"",EG!$P:$P,"",EG!$U:$U,"")-COUNTIFS(EG!$D:$D,"&gt;0",EG!$D:$D,"&lt;="&amp;$D13,EG!$AF:$AF,"=1")</f>
        <v>4</v>
      </c>
      <c r="F13" s="2">
        <f>COUNTIFS(EG!$K:$K,"&lt;="&amp;$D13,EG!$N:$N,"",EG!$P:$P,"",EG!$U:$U,"")-COUNTIFS(EG!$D:$D,"&gt;0",EG!$D:$D,"&lt;="&amp;$D13,EG!$AF:$AF,"=2")</f>
        <v>1</v>
      </c>
      <c r="G13" s="2">
        <f>COUNTIFS(EG!$N:$N,"&lt;="&amp;$D13,EG!$P:$P,"",EG!$U:$U,"")-COUNTIFS(EG!$D:$D,"&gt;0",EG!$D:$D,"&lt;="&amp;$D13,EG!$AF:$AF,"=3")</f>
        <v>1</v>
      </c>
      <c r="H13" s="2">
        <f>COUNTIFS(EG!$P:$P,"&lt;="&amp;$D13,EG!$U:$U,"")-COUNTIFS(EG!$D:$D,"&gt;0",EG!$D:$D,"&lt;="&amp;$D13,EG!$AF:$AF,"=4")</f>
        <v>0</v>
      </c>
      <c r="I13" s="2">
        <f>COUNTIFS(EG!$U:$U,"&lt;="&amp;$D13)-COUNTIFS(EG!$D:$D,"&gt;0",EG!$D:$D,"&lt;="&amp;$D13,EG!$AF:$AF,"=5")</f>
        <v>1</v>
      </c>
      <c r="J13" s="2">
        <f t="shared" si="0"/>
        <v>7</v>
      </c>
    </row>
    <row r="14" spans="2:10" x14ac:dyDescent="0.35">
      <c r="C14" s="8" t="s">
        <v>95</v>
      </c>
      <c r="D14" s="3">
        <v>45991</v>
      </c>
      <c r="E14" s="2">
        <f>COUNTIFS(EG!$I:$I,"&lt;="&amp;$D14,EG!$K:$K,"",EG!$N:$N,"",EG!$P:$P,"",EG!$U:$U,"")-COUNTIFS(EG!$D:$D,"&gt;0",EG!$D:$D,"&lt;="&amp;$D14,EG!$AF:$AF,"=1")</f>
        <v>4</v>
      </c>
      <c r="F14" s="2">
        <f>COUNTIFS(EG!$K:$K,"&lt;="&amp;$D14,EG!$N:$N,"",EG!$P:$P,"",EG!$U:$U,"")-COUNTIFS(EG!$D:$D,"&gt;0",EG!$D:$D,"&lt;="&amp;$D14,EG!$AF:$AF,"=2")</f>
        <v>1</v>
      </c>
      <c r="G14" s="2">
        <f>COUNTIFS(EG!$N:$N,"&lt;="&amp;$D14,EG!$P:$P,"",EG!$U:$U,"")-COUNTIFS(EG!$D:$D,"&gt;0",EG!$D:$D,"&lt;="&amp;$D14,EG!$AF:$AF,"=3")</f>
        <v>1</v>
      </c>
      <c r="H14" s="2">
        <f>COUNTIFS(EG!$P:$P,"&lt;="&amp;$D14,EG!$U:$U,"")-COUNTIFS(EG!$D:$D,"&gt;0",EG!$D:$D,"&lt;="&amp;$D14,EG!$AF:$AF,"=4")</f>
        <v>0</v>
      </c>
      <c r="I14" s="2">
        <f>COUNTIFS(EG!$U:$U,"&lt;="&amp;$D14)-COUNTIFS(EG!$D:$D,"&gt;0",EG!$D:$D,"&lt;="&amp;$D14,EG!$AF:$AF,"=5")</f>
        <v>1</v>
      </c>
      <c r="J14" s="2">
        <f t="shared" si="0"/>
        <v>7</v>
      </c>
    </row>
    <row r="15" spans="2:10" x14ac:dyDescent="0.35">
      <c r="C15" s="8" t="s">
        <v>96</v>
      </c>
      <c r="D15" s="3">
        <v>46022</v>
      </c>
      <c r="E15" s="2">
        <f>COUNTIFS(EG!$I:$I,"&lt;="&amp;$D15,EG!$K:$K,"",EG!$N:$N,"",EG!$P:$P,"",EG!$U:$U,"")-COUNTIFS(EG!$D:$D,"&gt;0",EG!$D:$D,"&lt;="&amp;$D15,EG!$AF:$AF,"=1")</f>
        <v>4</v>
      </c>
      <c r="F15" s="2">
        <f>COUNTIFS(EG!$K:$K,"&lt;="&amp;$D15,EG!$N:$N,"",EG!$P:$P,"",EG!$U:$U,"")-COUNTIFS(EG!$D:$D,"&gt;0",EG!$D:$D,"&lt;="&amp;$D15,EG!$AF:$AF,"=2")</f>
        <v>1</v>
      </c>
      <c r="G15" s="2">
        <f>COUNTIFS(EG!$N:$N,"&lt;="&amp;$D15,EG!$P:$P,"",EG!$U:$U,"")-COUNTIFS(EG!$D:$D,"&gt;0",EG!$D:$D,"&lt;="&amp;$D15,EG!$AF:$AF,"=3")</f>
        <v>1</v>
      </c>
      <c r="H15" s="2">
        <f>COUNTIFS(EG!$P:$P,"&lt;="&amp;$D15,EG!$U:$U,"")-COUNTIFS(EG!$D:$D,"&gt;0",EG!$D:$D,"&lt;="&amp;$D15,EG!$AF:$AF,"=4")</f>
        <v>0</v>
      </c>
      <c r="I15" s="2">
        <f>COUNTIFS(EG!$U:$U,"&lt;="&amp;$D15)-COUNTIFS(EG!$D:$D,"&gt;0",EG!$D:$D,"&lt;="&amp;$D15,EG!$AF:$AF,"=5")</f>
        <v>1</v>
      </c>
      <c r="J15" s="2">
        <f t="shared" si="0"/>
        <v>7</v>
      </c>
    </row>
  </sheetData>
  <phoneticPr fontId="2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8a088b-fbaf-4f06-a868-d1899ff380c9">
      <Terms xmlns="http://schemas.microsoft.com/office/infopath/2007/PartnerControls"/>
    </lcf76f155ced4ddcb4097134ff3c332f>
    <TaxCatchAll xmlns="e9d843ab-f20c-448a-9210-00d1c5e609c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A3D83C36A9748A4CC70A969D37F6C" ma:contentTypeVersion="14" ma:contentTypeDescription="Create a new document." ma:contentTypeScope="" ma:versionID="a5d417025a57934fd01eaa6936fac95a">
  <xsd:schema xmlns:xsd="http://www.w3.org/2001/XMLSchema" xmlns:xs="http://www.w3.org/2001/XMLSchema" xmlns:p="http://schemas.microsoft.com/office/2006/metadata/properties" xmlns:ns2="c08a088b-fbaf-4f06-a868-d1899ff380c9" xmlns:ns3="e9d843ab-f20c-448a-9210-00d1c5e609c0" targetNamespace="http://schemas.microsoft.com/office/2006/metadata/properties" ma:root="true" ma:fieldsID="ab8b4c132ea8ccf499f1df19cc19778d" ns2:_="" ns3:_="">
    <xsd:import namespace="c08a088b-fbaf-4f06-a868-d1899ff380c9"/>
    <xsd:import namespace="e9d843ab-f20c-448a-9210-00d1c5e609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8a088b-fbaf-4f06-a868-d1899ff380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e0f7148-2208-4204-9df6-fda9bf33d3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d843ab-f20c-448a-9210-00d1c5e609c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153be76-cd8a-448d-8690-b0504b87967e}" ma:internalName="TaxCatchAll" ma:showField="CatchAllData" ma:web="e9d843ab-f20c-448a-9210-00d1c5e609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AE65B7-5735-4106-9E8C-36FB44C25E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124DDF-7A1F-4FF9-8740-91807DC437D4}">
  <ds:schemaRefs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c08a088b-fbaf-4f06-a868-d1899ff380c9"/>
    <ds:schemaRef ds:uri="http://purl.org/dc/dcmitype/"/>
    <ds:schemaRef ds:uri="http://schemas.microsoft.com/office/2006/documentManagement/types"/>
    <ds:schemaRef ds:uri="http://schemas.microsoft.com/office/2006/metadata/properties"/>
    <ds:schemaRef ds:uri="e9d843ab-f20c-448a-9210-00d1c5e609c0"/>
  </ds:schemaRefs>
</ds:datastoreItem>
</file>

<file path=customXml/itemProps3.xml><?xml version="1.0" encoding="utf-8"?>
<ds:datastoreItem xmlns:ds="http://schemas.openxmlformats.org/officeDocument/2006/customXml" ds:itemID="{D91F17BC-D3B2-41EB-A2D7-B9F3343104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8a088b-fbaf-4f06-a868-d1899ff380c9"/>
    <ds:schemaRef ds:uri="e9d843ab-f20c-448a-9210-00d1c5e609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Home</vt:lpstr>
      <vt:lpstr>EG</vt:lpstr>
      <vt:lpstr>EG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Green</dc:creator>
  <cp:keywords/>
  <dc:description/>
  <cp:lastModifiedBy>Kay Elson</cp:lastModifiedBy>
  <cp:revision/>
  <dcterms:created xsi:type="dcterms:W3CDTF">2023-09-18T08:53:44Z</dcterms:created>
  <dcterms:modified xsi:type="dcterms:W3CDTF">2025-05-08T08:20:26Z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0x0101003DFA3D83C36A9748A4CC70A969D37F6C</vt:lpwstr>
  </property>
  <property fmtid="{D5CDD505-2E9C-101B-9397-08002B2CF9AE}" pid="3" name="MediaServiceImageTags">
    <vt:lpwstr/>
  </property>
</Properties>
</file>